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516" yWindow="65296" windowWidth="6240" windowHeight="8700" activeTab="0"/>
  </bookViews>
  <sheets>
    <sheet name="Plan1" sheetId="1" r:id="rId1"/>
    <sheet name="notas" sheetId="2" r:id="rId2"/>
    <sheet name="Plan2" sheetId="3" r:id="rId3"/>
    <sheet name="Plan3" sheetId="4" r:id="rId4"/>
  </sheets>
  <definedNames>
    <definedName name="_xlnm.Print_Area" localSheetId="1">'notas'!$A$1:$H$45</definedName>
    <definedName name="_xlnm.Print_Area" localSheetId="0">'Plan1'!$A$1:$M$63</definedName>
  </definedNames>
  <calcPr fullCalcOnLoad="1"/>
</workbook>
</file>

<file path=xl/sharedStrings.xml><?xml version="1.0" encoding="utf-8"?>
<sst xmlns="http://schemas.openxmlformats.org/spreadsheetml/2006/main" count="174" uniqueCount="79">
  <si>
    <t>FREITAS COMÉRCIO DE CARTÕES INDUTIVOS L.T.D A</t>
  </si>
  <si>
    <t>PLANILHA DE CONTROLE DE CONSUMO DE COMBUSTÍVEL</t>
  </si>
  <si>
    <t>Km Inicial</t>
  </si>
  <si>
    <t>Km Final</t>
  </si>
  <si>
    <t>Destino</t>
  </si>
  <si>
    <t>Origem</t>
  </si>
  <si>
    <t>Refeição</t>
  </si>
  <si>
    <t>Combustível</t>
  </si>
  <si>
    <t>Data</t>
  </si>
  <si>
    <t>Quant Lt</t>
  </si>
  <si>
    <t>Km Total</t>
  </si>
  <si>
    <t>REFEIÇÃO</t>
  </si>
  <si>
    <t>TOTAL</t>
  </si>
  <si>
    <t>SUBTOTAL</t>
  </si>
  <si>
    <t>Vlr Litro</t>
  </si>
  <si>
    <t>Vlr Total</t>
  </si>
  <si>
    <t>DESCRIÇÃO</t>
  </si>
  <si>
    <t>VALOR</t>
  </si>
  <si>
    <t>TOTAIS</t>
  </si>
  <si>
    <t>Hospedagem</t>
  </si>
  <si>
    <t>HOSPEDAGEM</t>
  </si>
  <si>
    <t>TOTAL DE DESPESA DE VIAGEM</t>
  </si>
  <si>
    <t>DESPESA EXTRAORDINÁRIA</t>
  </si>
  <si>
    <t>TOTAL DE COMBUSTÍVEL (LITRO)</t>
  </si>
  <si>
    <t>VALOR TOTAL DE COMBUSTÍVEL</t>
  </si>
  <si>
    <t>PREÇO MÉDIO DO COMBUSTÍVEL</t>
  </si>
  <si>
    <t>TOTAL DE KILÔMETRO RODADO</t>
  </si>
  <si>
    <t>MÉDIA DE CONSUMO POR KILÔMETRO RODADO</t>
  </si>
  <si>
    <t>TOTAL DA DESPESA DE VIAGEM</t>
  </si>
  <si>
    <t>supervisor</t>
  </si>
  <si>
    <t>SUPERVISOR: Tasso</t>
  </si>
  <si>
    <t>FREITAS-SSA</t>
  </si>
  <si>
    <t>PRESTAÇÃO DE CONTAS COM DOCUMENTOS EM ANEXO</t>
  </si>
  <si>
    <r>
      <t xml:space="preserve">NOME DO INTERESSADO :                            </t>
    </r>
    <r>
      <rPr>
        <b/>
        <sz val="10"/>
        <rFont val="Arial"/>
        <family val="2"/>
      </rPr>
      <t xml:space="preserve">  TASSO SILVA MOURA</t>
    </r>
    <r>
      <rPr>
        <sz val="10"/>
        <rFont val="Arial"/>
        <family val="0"/>
      </rPr>
      <t xml:space="preserve">                 </t>
    </r>
  </si>
  <si>
    <t xml:space="preserve">ITEM </t>
  </si>
  <si>
    <t>DOC</t>
  </si>
  <si>
    <t>FORNECEDOR</t>
  </si>
  <si>
    <t>ASSINATURA DO RESPONSÁVEL</t>
  </si>
  <si>
    <t>VALOR RECEBIDO</t>
  </si>
  <si>
    <t>TOTAL DA DESPESA</t>
  </si>
  <si>
    <t>DATA</t>
  </si>
  <si>
    <t>_______/________/_______</t>
  </si>
  <si>
    <t>SALDO RECOLHIDO</t>
  </si>
  <si>
    <t>DOMINGO</t>
  </si>
  <si>
    <t>Tasso</t>
  </si>
  <si>
    <t>CAETITE</t>
  </si>
  <si>
    <t>ROTA</t>
  </si>
  <si>
    <t>POSTO VENCEDOR</t>
  </si>
  <si>
    <t>SABADO</t>
  </si>
  <si>
    <t>GUANAMBI</t>
  </si>
  <si>
    <t>SALVADOR</t>
  </si>
  <si>
    <t>BARREIRAS</t>
  </si>
  <si>
    <t>LUIS EDUARDO</t>
  </si>
  <si>
    <t>POSTO GRUTA DA LAPA</t>
  </si>
  <si>
    <t>BRUMADO</t>
  </si>
  <si>
    <t>REDE ROYAL AUTO POSTOS</t>
  </si>
  <si>
    <t>HOTEL MORADA NOBRE</t>
  </si>
  <si>
    <t>BOI BONITO CHURRASCARIA</t>
  </si>
  <si>
    <t>RESTAURANTE GRUTA DA LAPA</t>
  </si>
  <si>
    <t>HOTEL MARIA DE FATIMA</t>
  </si>
  <si>
    <t>RESTAURANTE E PIZZARIA GIRIPOCA</t>
  </si>
  <si>
    <t>HOTEL ROCHA</t>
  </si>
  <si>
    <t>MACAUBAS</t>
  </si>
  <si>
    <t>HOTEL BEIRA RIO</t>
  </si>
  <si>
    <t>NOVO HORIZONTE</t>
  </si>
  <si>
    <t>PASSAGEM ONIBUS</t>
  </si>
  <si>
    <t>PONTO CERTO</t>
  </si>
  <si>
    <t>VL RESTAURANTE</t>
  </si>
  <si>
    <t>BV ALIMENTOS</t>
  </si>
  <si>
    <t>BARREIAS</t>
  </si>
  <si>
    <t>POSTO LEAO</t>
  </si>
  <si>
    <t>RESTAURANTE E LANCHONETE GRUTA DA LAPA</t>
  </si>
  <si>
    <t>FEST SHOPPING</t>
  </si>
  <si>
    <t>BAR E RESTAURANTE SONINHA</t>
  </si>
  <si>
    <t>LEOPOLDPO HOTEL</t>
  </si>
  <si>
    <t>HOTEL LIDER</t>
  </si>
  <si>
    <t>SEDEX</t>
  </si>
  <si>
    <t>HOTEL BOA VISTA</t>
  </si>
  <si>
    <t>LAGOA REAL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</si>
</sst>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"/>
    <numFmt numFmtId="165" formatCode="mmm/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,##0.0000"/>
    <numFmt numFmtId="176" formatCode="#,##0.000"/>
    <numFmt numFmtId="177" formatCode="_(&quot;R$ &quot;* #,##0.0000_);_(&quot;R$ &quot;* \(#,##0.0000\);_(&quot;R$ &quot;* &quot;-&quot;????_);_(@_)"/>
    <numFmt numFmtId="178" formatCode="dd/mm/yy"/>
    <numFmt numFmtId="179" formatCode="#,##0;[Red]#,##0"/>
    <numFmt numFmtId="180" formatCode="#,##0.00;[Red]#,##0.00"/>
    <numFmt numFmtId="181" formatCode="&quot;R$ &quot;#,##0.00;[Red]&quot;R$ &quot;#,##0.00"/>
    <numFmt numFmtId="182" formatCode="_(&quot;R$ &quot;* #,##0.000_);_(&quot;R$ &quot;* \(#,##0.000\);_(&quot;R$ &quot;* &quot;-&quot;???_);_(@_)"/>
    <numFmt numFmtId="183" formatCode="#,##0.000_);\(#,##0.000\)"/>
    <numFmt numFmtId="184" formatCode="#,##0.0_);\(#,##0.0\)"/>
    <numFmt numFmtId="185" formatCode="#,##0.0000_);\(#,##0.0000\)"/>
    <numFmt numFmtId="186" formatCode="[$-416]dddd\,\ d&quot; de &quot;mmmm&quot; de &quot;yyyy"/>
    <numFmt numFmtId="187" formatCode="d/m/yy;@"/>
    <numFmt numFmtId="188" formatCode="dd/mm/yy;@"/>
    <numFmt numFmtId="189" formatCode="[$-416]mmmm\-yy;@"/>
    <numFmt numFmtId="190" formatCode="#,##0.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1" fillId="0" borderId="1" xfId="17" applyFont="1" applyBorder="1" applyAlignment="1">
      <alignment horizontal="center" vertical="center"/>
    </xf>
    <xf numFmtId="44" fontId="2" fillId="0" borderId="1" xfId="17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6" fillId="0" borderId="0" xfId="0" applyFont="1" applyAlignment="1">
      <alignment/>
    </xf>
    <xf numFmtId="178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4" fontId="1" fillId="0" borderId="2" xfId="17" applyFont="1" applyBorder="1" applyAlignment="1">
      <alignment horizontal="center" vertical="center"/>
    </xf>
    <xf numFmtId="44" fontId="1" fillId="0" borderId="3" xfId="17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44" fontId="1" fillId="0" borderId="0" xfId="17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4" fontId="2" fillId="0" borderId="0" xfId="17" applyFont="1" applyBorder="1" applyAlignment="1">
      <alignment horizontal="center" vertical="center"/>
    </xf>
    <xf numFmtId="44" fontId="6" fillId="0" borderId="1" xfId="17" applyFont="1" applyBorder="1" applyAlignment="1">
      <alignment/>
    </xf>
    <xf numFmtId="4" fontId="6" fillId="0" borderId="1" xfId="17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6" fillId="0" borderId="5" xfId="0" applyNumberFormat="1" applyFont="1" applyBorder="1" applyAlignment="1">
      <alignment horizontal="right"/>
    </xf>
    <xf numFmtId="44" fontId="6" fillId="0" borderId="6" xfId="0" applyNumberFormat="1" applyFont="1" applyBorder="1" applyAlignment="1">
      <alignment horizontal="right"/>
    </xf>
    <xf numFmtId="44" fontId="6" fillId="0" borderId="6" xfId="17" applyFont="1" applyBorder="1" applyAlignment="1">
      <alignment horizontal="right"/>
    </xf>
    <xf numFmtId="183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182" fontId="1" fillId="0" borderId="0" xfId="0" applyNumberFormat="1" applyFont="1" applyAlignment="1">
      <alignment/>
    </xf>
    <xf numFmtId="39" fontId="6" fillId="0" borderId="6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4" fontId="6" fillId="0" borderId="1" xfId="17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1266825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3</xdr:row>
      <xdr:rowOff>295275</xdr:rowOff>
    </xdr:from>
    <xdr:to>
      <xdr:col>7</xdr:col>
      <xdr:colOff>1085850</xdr:colOff>
      <xdr:row>3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762125" y="129540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85725</xdr:rowOff>
    </xdr:from>
    <xdr:to>
      <xdr:col>6</xdr:col>
      <xdr:colOff>552450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0</xdr:col>
      <xdr:colOff>857250</xdr:colOff>
      <xdr:row>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40</xdr:row>
      <xdr:rowOff>161925</xdr:rowOff>
    </xdr:from>
    <xdr:to>
      <xdr:col>3</xdr:col>
      <xdr:colOff>381000</xdr:colOff>
      <xdr:row>40</xdr:row>
      <xdr:rowOff>161925</xdr:rowOff>
    </xdr:to>
    <xdr:sp>
      <xdr:nvSpPr>
        <xdr:cNvPr id="4" name="Line 5"/>
        <xdr:cNvSpPr>
          <a:spLocks/>
        </xdr:cNvSpPr>
      </xdr:nvSpPr>
      <xdr:spPr>
        <a:xfrm>
          <a:off x="209550" y="103822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view="pageBreakPreview" zoomScale="60" zoomScaleNormal="6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421875" style="1" customWidth="1"/>
    <col min="2" max="2" width="32.8515625" style="1" customWidth="1"/>
    <col min="3" max="3" width="23.140625" style="1" customWidth="1"/>
    <col min="4" max="4" width="34.140625" style="1" bestFit="1" customWidth="1"/>
    <col min="5" max="5" width="14.00390625" style="1" customWidth="1"/>
    <col min="6" max="6" width="13.28125" style="1" bestFit="1" customWidth="1"/>
    <col min="7" max="7" width="9.140625" style="1" hidden="1" customWidth="1"/>
    <col min="8" max="8" width="13.8515625" style="1" bestFit="1" customWidth="1"/>
    <col min="9" max="9" width="18.00390625" style="1" bestFit="1" customWidth="1"/>
    <col min="10" max="10" width="15.28125" style="1" bestFit="1" customWidth="1"/>
    <col min="11" max="11" width="12.28125" style="1" bestFit="1" customWidth="1"/>
    <col min="12" max="12" width="16.00390625" style="1" customWidth="1"/>
    <col min="13" max="13" width="16.7109375" style="1" customWidth="1"/>
    <col min="14" max="15" width="13.8515625" style="1" bestFit="1" customWidth="1"/>
    <col min="16" max="16" width="9.140625" style="1" customWidth="1"/>
    <col min="17" max="17" width="12.00390625" style="1" bestFit="1" customWidth="1"/>
    <col min="18" max="16384" width="9.140625" style="1" customWidth="1"/>
  </cols>
  <sheetData>
    <row r="1" spans="2:12" ht="15.75">
      <c r="B1" s="2" t="s">
        <v>0</v>
      </c>
      <c r="G1" s="2"/>
      <c r="H1" s="2"/>
      <c r="I1" s="2"/>
      <c r="J1" s="2"/>
      <c r="K1" s="2"/>
      <c r="L1" s="2"/>
    </row>
    <row r="2" spans="2:12" ht="15.75">
      <c r="B2" s="2" t="s">
        <v>31</v>
      </c>
      <c r="G2" s="2"/>
      <c r="H2" s="2"/>
      <c r="I2" s="2"/>
      <c r="L2" s="2"/>
    </row>
    <row r="3" spans="1:12" ht="15.75">
      <c r="A3" s="5"/>
      <c r="B3" s="2" t="s">
        <v>30</v>
      </c>
      <c r="C3" s="2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4:11" ht="8.25" customHeight="1">
      <c r="D5" s="75"/>
      <c r="E5" s="75"/>
      <c r="F5" s="2"/>
      <c r="G5" s="2"/>
      <c r="H5" s="2"/>
      <c r="I5" s="2"/>
      <c r="J5" s="2"/>
      <c r="K5" s="2"/>
    </row>
    <row r="6" spans="1:13" ht="6.75" customHeight="1">
      <c r="A6" s="76" t="s">
        <v>8</v>
      </c>
      <c r="B6" s="76" t="s">
        <v>29</v>
      </c>
      <c r="C6" s="76" t="s">
        <v>5</v>
      </c>
      <c r="D6" s="76" t="s">
        <v>4</v>
      </c>
      <c r="E6" s="76" t="s">
        <v>2</v>
      </c>
      <c r="F6" s="76" t="s">
        <v>3</v>
      </c>
      <c r="H6" s="76" t="s">
        <v>10</v>
      </c>
      <c r="I6" s="76" t="s">
        <v>19</v>
      </c>
      <c r="J6" s="76" t="s">
        <v>6</v>
      </c>
      <c r="K6" s="72" t="s">
        <v>7</v>
      </c>
      <c r="L6" s="73"/>
      <c r="M6" s="74"/>
    </row>
    <row r="7" spans="1:13" ht="13.5" customHeight="1">
      <c r="A7" s="77"/>
      <c r="B7" s="77"/>
      <c r="C7" s="77"/>
      <c r="D7" s="77"/>
      <c r="E7" s="77"/>
      <c r="F7" s="77"/>
      <c r="H7" s="77"/>
      <c r="I7" s="77"/>
      <c r="J7" s="77"/>
      <c r="K7" s="3" t="s">
        <v>9</v>
      </c>
      <c r="L7" s="3" t="s">
        <v>14</v>
      </c>
      <c r="M7" s="3" t="s">
        <v>15</v>
      </c>
    </row>
    <row r="8" spans="1:13" ht="15">
      <c r="A8" s="13">
        <v>38991</v>
      </c>
      <c r="B8" s="10" t="s">
        <v>44</v>
      </c>
      <c r="C8" s="10" t="s">
        <v>43</v>
      </c>
      <c r="D8" s="10" t="s">
        <v>43</v>
      </c>
      <c r="E8" s="14"/>
      <c r="F8" s="14"/>
      <c r="H8" s="23"/>
      <c r="I8" s="25"/>
      <c r="J8" s="25"/>
      <c r="K8" s="27"/>
      <c r="L8" s="6"/>
      <c r="M8" s="6"/>
    </row>
    <row r="9" spans="1:13" ht="15">
      <c r="A9" s="13">
        <v>38992</v>
      </c>
      <c r="B9" s="10" t="s">
        <v>44</v>
      </c>
      <c r="C9" s="10" t="s">
        <v>45</v>
      </c>
      <c r="D9" s="10" t="s">
        <v>62</v>
      </c>
      <c r="E9" s="14">
        <v>51107</v>
      </c>
      <c r="F9" s="14">
        <f>E9+H9</f>
        <v>52006</v>
      </c>
      <c r="H9" s="23">
        <v>899</v>
      </c>
      <c r="I9" s="25"/>
      <c r="J9" s="25"/>
      <c r="K9" s="27">
        <f>M9/L9</f>
        <v>27.77777777777778</v>
      </c>
      <c r="L9" s="6">
        <v>2.88</v>
      </c>
      <c r="M9" s="6">
        <v>80</v>
      </c>
    </row>
    <row r="10" spans="1:13" s="8" customFormat="1" ht="16.5" customHeight="1">
      <c r="A10" s="13">
        <v>38993</v>
      </c>
      <c r="B10" s="10" t="s">
        <v>44</v>
      </c>
      <c r="C10" s="10" t="s">
        <v>46</v>
      </c>
      <c r="D10" s="10" t="s">
        <v>46</v>
      </c>
      <c r="E10" s="15"/>
      <c r="F10" s="14"/>
      <c r="G10" s="4"/>
      <c r="H10" s="23"/>
      <c r="I10" s="25"/>
      <c r="J10" s="25"/>
      <c r="K10" s="27"/>
      <c r="L10" s="6"/>
      <c r="M10" s="6"/>
    </row>
    <row r="11" spans="1:13" s="8" customFormat="1" ht="15.75" customHeight="1">
      <c r="A11" s="13">
        <v>38994</v>
      </c>
      <c r="B11" s="10" t="s">
        <v>44</v>
      </c>
      <c r="C11" s="10" t="s">
        <v>46</v>
      </c>
      <c r="D11" s="10" t="s">
        <v>46</v>
      </c>
      <c r="E11" s="15"/>
      <c r="F11" s="14"/>
      <c r="G11" s="4"/>
      <c r="H11" s="23"/>
      <c r="I11" s="25"/>
      <c r="J11" s="25"/>
      <c r="K11" s="66">
        <f>M11/L11</f>
        <v>39.42652329749104</v>
      </c>
      <c r="L11" s="6">
        <v>2.79</v>
      </c>
      <c r="M11" s="6">
        <v>110</v>
      </c>
    </row>
    <row r="12" spans="1:13" s="8" customFormat="1" ht="18" customHeight="1">
      <c r="A12" s="13">
        <v>38995</v>
      </c>
      <c r="B12" s="10" t="s">
        <v>44</v>
      </c>
      <c r="C12" s="10" t="s">
        <v>46</v>
      </c>
      <c r="D12" s="10" t="s">
        <v>46</v>
      </c>
      <c r="E12" s="15"/>
      <c r="F12" s="14"/>
      <c r="G12" s="4"/>
      <c r="H12" s="23"/>
      <c r="I12" s="25">
        <v>20</v>
      </c>
      <c r="J12" s="25">
        <v>14</v>
      </c>
      <c r="K12" s="66"/>
      <c r="L12" s="11"/>
      <c r="M12" s="6"/>
    </row>
    <row r="13" spans="1:15" s="8" customFormat="1" ht="18" customHeight="1">
      <c r="A13" s="13">
        <v>38996</v>
      </c>
      <c r="B13" s="10" t="s">
        <v>44</v>
      </c>
      <c r="C13" s="10" t="s">
        <v>62</v>
      </c>
      <c r="D13" s="10" t="s">
        <v>45</v>
      </c>
      <c r="E13" s="15"/>
      <c r="F13" s="14"/>
      <c r="G13" s="4"/>
      <c r="H13" s="23"/>
      <c r="I13" s="25">
        <v>12.6</v>
      </c>
      <c r="J13" s="25"/>
      <c r="K13" s="66">
        <f>M13/L13</f>
        <v>7.168458781362007</v>
      </c>
      <c r="L13" s="11">
        <v>2.79</v>
      </c>
      <c r="M13" s="6">
        <v>20</v>
      </c>
      <c r="O13" s="17"/>
    </row>
    <row r="14" spans="1:13" s="8" customFormat="1" ht="18" customHeight="1">
      <c r="A14" s="13">
        <v>38997</v>
      </c>
      <c r="B14" s="10" t="s">
        <v>44</v>
      </c>
      <c r="C14" s="10" t="s">
        <v>46</v>
      </c>
      <c r="D14" s="10" t="s">
        <v>46</v>
      </c>
      <c r="E14" s="15">
        <v>52012</v>
      </c>
      <c r="F14" s="14">
        <f>E14+H14</f>
        <v>52019</v>
      </c>
      <c r="G14" s="4"/>
      <c r="H14" s="23">
        <v>7</v>
      </c>
      <c r="I14" s="25"/>
      <c r="J14" s="25">
        <v>23</v>
      </c>
      <c r="K14" s="66"/>
      <c r="L14" s="11"/>
      <c r="M14" s="6"/>
    </row>
    <row r="15" spans="1:13" s="8" customFormat="1" ht="18" customHeight="1">
      <c r="A15" s="13">
        <v>38998</v>
      </c>
      <c r="B15" s="10" t="s">
        <v>44</v>
      </c>
      <c r="C15" s="10" t="s">
        <v>43</v>
      </c>
      <c r="D15" s="10" t="s">
        <v>43</v>
      </c>
      <c r="E15" s="15"/>
      <c r="F15" s="14"/>
      <c r="G15" s="4"/>
      <c r="H15" s="23"/>
      <c r="I15" s="25"/>
      <c r="J15" s="25"/>
      <c r="K15" s="27"/>
      <c r="L15" s="11"/>
      <c r="M15" s="6"/>
    </row>
    <row r="16" spans="1:13" s="8" customFormat="1" ht="18" customHeight="1">
      <c r="A16" s="13">
        <v>38999</v>
      </c>
      <c r="B16" s="10" t="s">
        <v>44</v>
      </c>
      <c r="C16" s="10" t="s">
        <v>46</v>
      </c>
      <c r="D16" s="10" t="s">
        <v>46</v>
      </c>
      <c r="E16" s="15">
        <v>52020</v>
      </c>
      <c r="F16" s="14">
        <f>E16+H16</f>
        <v>52028</v>
      </c>
      <c r="G16" s="4"/>
      <c r="H16" s="23">
        <v>8</v>
      </c>
      <c r="I16" s="25"/>
      <c r="J16" s="25"/>
      <c r="K16" s="27"/>
      <c r="L16" s="11"/>
      <c r="M16" s="6"/>
    </row>
    <row r="17" spans="1:13" s="8" customFormat="1" ht="18" customHeight="1">
      <c r="A17" s="13">
        <v>39000</v>
      </c>
      <c r="B17" s="10" t="s">
        <v>44</v>
      </c>
      <c r="C17" s="10" t="s">
        <v>45</v>
      </c>
      <c r="D17" s="10" t="s">
        <v>78</v>
      </c>
      <c r="E17" s="15">
        <v>52029</v>
      </c>
      <c r="F17" s="14">
        <f>E17+H17</f>
        <v>52080</v>
      </c>
      <c r="G17" s="4"/>
      <c r="H17" s="23">
        <v>51</v>
      </c>
      <c r="I17" s="25"/>
      <c r="J17" s="25"/>
      <c r="K17" s="66">
        <f>M17/L17</f>
        <v>34.72222222222222</v>
      </c>
      <c r="L17" s="11">
        <v>2.88</v>
      </c>
      <c r="M17" s="6">
        <v>100</v>
      </c>
    </row>
    <row r="18" spans="1:15" s="8" customFormat="1" ht="18" customHeight="1">
      <c r="A18" s="13">
        <v>39001</v>
      </c>
      <c r="B18" s="10" t="s">
        <v>44</v>
      </c>
      <c r="C18" s="10" t="s">
        <v>45</v>
      </c>
      <c r="D18" s="10" t="s">
        <v>49</v>
      </c>
      <c r="E18" s="15">
        <v>52081</v>
      </c>
      <c r="F18" s="14">
        <f>E18+H18</f>
        <v>52170</v>
      </c>
      <c r="G18" s="4"/>
      <c r="H18" s="23">
        <v>89</v>
      </c>
      <c r="I18" s="25"/>
      <c r="J18" s="25">
        <v>13.8</v>
      </c>
      <c r="K18" s="27"/>
      <c r="L18" s="11"/>
      <c r="M18" s="6"/>
      <c r="O18" s="17"/>
    </row>
    <row r="19" spans="1:14" s="8" customFormat="1" ht="18" customHeight="1">
      <c r="A19" s="13">
        <v>39002</v>
      </c>
      <c r="B19" s="10" t="s">
        <v>44</v>
      </c>
      <c r="C19" s="10" t="s">
        <v>46</v>
      </c>
      <c r="D19" s="10" t="s">
        <v>46</v>
      </c>
      <c r="E19" s="15">
        <v>52171</v>
      </c>
      <c r="F19" s="14">
        <f>E19+H19</f>
        <v>52175</v>
      </c>
      <c r="G19" s="4"/>
      <c r="H19" s="23">
        <v>4</v>
      </c>
      <c r="I19" s="25"/>
      <c r="J19" s="25"/>
      <c r="K19" s="27"/>
      <c r="L19" s="11"/>
      <c r="M19" s="6"/>
      <c r="N19" s="18"/>
    </row>
    <row r="20" spans="1:13" s="8" customFormat="1" ht="18" customHeight="1">
      <c r="A20" s="13">
        <v>39003</v>
      </c>
      <c r="B20" s="10" t="s">
        <v>44</v>
      </c>
      <c r="C20" s="10" t="s">
        <v>46</v>
      </c>
      <c r="D20" s="10" t="s">
        <v>46</v>
      </c>
      <c r="E20" s="15">
        <v>52176</v>
      </c>
      <c r="F20" s="14">
        <f>E20+H20</f>
        <v>52182</v>
      </c>
      <c r="G20" s="4"/>
      <c r="H20" s="23">
        <v>6</v>
      </c>
      <c r="I20" s="25"/>
      <c r="J20" s="25"/>
      <c r="K20" s="27"/>
      <c r="L20" s="11"/>
      <c r="M20" s="6"/>
    </row>
    <row r="21" spans="1:13" s="8" customFormat="1" ht="18" customHeight="1">
      <c r="A21" s="13">
        <v>39004</v>
      </c>
      <c r="B21" s="10" t="s">
        <v>44</v>
      </c>
      <c r="C21" s="10" t="s">
        <v>48</v>
      </c>
      <c r="D21" s="10" t="s">
        <v>48</v>
      </c>
      <c r="E21" s="15"/>
      <c r="F21" s="14"/>
      <c r="G21" s="4"/>
      <c r="H21" s="23"/>
      <c r="I21" s="25"/>
      <c r="J21" s="25"/>
      <c r="K21" s="66"/>
      <c r="L21" s="11"/>
      <c r="M21" s="6"/>
    </row>
    <row r="22" spans="1:13" s="8" customFormat="1" ht="18" customHeight="1">
      <c r="A22" s="13">
        <v>39005</v>
      </c>
      <c r="B22" s="10" t="s">
        <v>44</v>
      </c>
      <c r="C22" s="10" t="s">
        <v>43</v>
      </c>
      <c r="D22" s="10" t="s">
        <v>43</v>
      </c>
      <c r="E22" s="15"/>
      <c r="F22" s="14"/>
      <c r="G22" s="4"/>
      <c r="H22" s="23"/>
      <c r="I22" s="25"/>
      <c r="J22" s="25"/>
      <c r="K22" s="66"/>
      <c r="L22" s="10"/>
      <c r="M22" s="6"/>
    </row>
    <row r="23" spans="1:13" s="8" customFormat="1" ht="18" customHeight="1">
      <c r="A23" s="13">
        <v>39006</v>
      </c>
      <c r="B23" s="10" t="s">
        <v>44</v>
      </c>
      <c r="C23" s="10" t="s">
        <v>45</v>
      </c>
      <c r="D23" s="10" t="s">
        <v>54</v>
      </c>
      <c r="E23" s="15">
        <v>52188</v>
      </c>
      <c r="F23" s="14">
        <f>E23+H23</f>
        <v>53036</v>
      </c>
      <c r="G23" s="4"/>
      <c r="H23" s="23">
        <v>848</v>
      </c>
      <c r="I23" s="25"/>
      <c r="J23" s="25"/>
      <c r="K23" s="27">
        <f>M23/L23</f>
        <v>39.236111111111114</v>
      </c>
      <c r="L23" s="11">
        <v>2.88</v>
      </c>
      <c r="M23" s="6">
        <v>113</v>
      </c>
    </row>
    <row r="24" spans="1:15" s="8" customFormat="1" ht="18" customHeight="1">
      <c r="A24" s="13">
        <v>39007</v>
      </c>
      <c r="B24" s="10" t="s">
        <v>44</v>
      </c>
      <c r="C24" s="10" t="s">
        <v>46</v>
      </c>
      <c r="D24" s="10" t="s">
        <v>46</v>
      </c>
      <c r="E24" s="15"/>
      <c r="F24" s="14"/>
      <c r="G24" s="4"/>
      <c r="H24" s="23"/>
      <c r="I24" s="25"/>
      <c r="J24" s="25"/>
      <c r="K24" s="66"/>
      <c r="L24" s="11"/>
      <c r="M24" s="6"/>
      <c r="N24" s="20"/>
      <c r="O24" s="19"/>
    </row>
    <row r="25" spans="1:14" s="8" customFormat="1" ht="18" customHeight="1">
      <c r="A25" s="13">
        <v>39008</v>
      </c>
      <c r="B25" s="10" t="s">
        <v>44</v>
      </c>
      <c r="C25" s="10" t="s">
        <v>46</v>
      </c>
      <c r="D25" s="10" t="s">
        <v>46</v>
      </c>
      <c r="E25" s="15"/>
      <c r="F25" s="14"/>
      <c r="G25" s="4"/>
      <c r="H25" s="23"/>
      <c r="I25" s="25"/>
      <c r="J25" s="25">
        <v>14.5</v>
      </c>
      <c r="K25" s="66"/>
      <c r="L25" s="11"/>
      <c r="M25" s="6"/>
      <c r="N25" s="21"/>
    </row>
    <row r="26" spans="1:14" s="8" customFormat="1" ht="18" customHeight="1">
      <c r="A26" s="13">
        <v>39009</v>
      </c>
      <c r="B26" s="10" t="s">
        <v>44</v>
      </c>
      <c r="C26" s="10" t="s">
        <v>46</v>
      </c>
      <c r="D26" s="10" t="s">
        <v>46</v>
      </c>
      <c r="E26" s="15"/>
      <c r="F26" s="14"/>
      <c r="G26" s="4"/>
      <c r="H26" s="23"/>
      <c r="I26" s="25">
        <v>21</v>
      </c>
      <c r="J26" s="25">
        <v>13.5</v>
      </c>
      <c r="K26" s="27"/>
      <c r="L26" s="11"/>
      <c r="M26" s="6"/>
      <c r="N26" s="21"/>
    </row>
    <row r="27" spans="1:14" s="8" customFormat="1" ht="18" customHeight="1">
      <c r="A27" s="13">
        <v>39010</v>
      </c>
      <c r="B27" s="10" t="s">
        <v>44</v>
      </c>
      <c r="C27" s="10" t="s">
        <v>54</v>
      </c>
      <c r="D27" s="10" t="s">
        <v>45</v>
      </c>
      <c r="E27" s="15"/>
      <c r="F27" s="14"/>
      <c r="G27" s="4"/>
      <c r="H27" s="23"/>
      <c r="I27" s="25"/>
      <c r="J27" s="25"/>
      <c r="K27" s="66"/>
      <c r="L27" s="11"/>
      <c r="M27" s="6"/>
      <c r="N27" s="21"/>
    </row>
    <row r="28" spans="1:14" s="8" customFormat="1" ht="18" customHeight="1">
      <c r="A28" s="13">
        <v>39011</v>
      </c>
      <c r="B28" s="10" t="s">
        <v>44</v>
      </c>
      <c r="C28" s="10" t="s">
        <v>48</v>
      </c>
      <c r="D28" s="10" t="s">
        <v>48</v>
      </c>
      <c r="E28" s="15"/>
      <c r="F28" s="14"/>
      <c r="G28" s="4"/>
      <c r="H28" s="23"/>
      <c r="I28" s="25"/>
      <c r="J28" s="25"/>
      <c r="K28" s="27"/>
      <c r="L28" s="11"/>
      <c r="M28" s="6"/>
      <c r="N28" s="21"/>
    </row>
    <row r="29" spans="1:14" s="8" customFormat="1" ht="18" customHeight="1">
      <c r="A29" s="13">
        <v>39012</v>
      </c>
      <c r="B29" s="10" t="s">
        <v>44</v>
      </c>
      <c r="C29" s="10" t="s">
        <v>43</v>
      </c>
      <c r="D29" s="10" t="s">
        <v>43</v>
      </c>
      <c r="E29" s="15"/>
      <c r="F29" s="14"/>
      <c r="G29" s="4"/>
      <c r="H29" s="23"/>
      <c r="I29" s="25"/>
      <c r="J29" s="25"/>
      <c r="K29" s="27"/>
      <c r="L29" s="11"/>
      <c r="M29" s="6"/>
      <c r="N29" s="21"/>
    </row>
    <row r="30" spans="1:14" s="8" customFormat="1" ht="18" customHeight="1">
      <c r="A30" s="13">
        <v>39013</v>
      </c>
      <c r="B30" s="10" t="s">
        <v>44</v>
      </c>
      <c r="C30" s="10" t="s">
        <v>45</v>
      </c>
      <c r="D30" s="10" t="s">
        <v>69</v>
      </c>
      <c r="E30" s="15">
        <v>53040</v>
      </c>
      <c r="F30" s="14">
        <f>E30+H30</f>
        <v>53622</v>
      </c>
      <c r="G30" s="4"/>
      <c r="H30" s="23">
        <v>582</v>
      </c>
      <c r="I30" s="25"/>
      <c r="J30" s="25">
        <v>14.5</v>
      </c>
      <c r="K30" s="27">
        <f>M30/L30</f>
        <v>41.66666666666667</v>
      </c>
      <c r="L30" s="11">
        <v>2.88</v>
      </c>
      <c r="M30" s="6">
        <v>120</v>
      </c>
      <c r="N30" s="21"/>
    </row>
    <row r="31" spans="1:14" s="8" customFormat="1" ht="18" customHeight="1">
      <c r="A31" s="13">
        <v>39014</v>
      </c>
      <c r="B31" s="10" t="s">
        <v>44</v>
      </c>
      <c r="C31" s="10" t="s">
        <v>51</v>
      </c>
      <c r="D31" s="10" t="s">
        <v>69</v>
      </c>
      <c r="E31" s="15">
        <v>53624</v>
      </c>
      <c r="F31" s="14">
        <f>E31+H31</f>
        <v>53633</v>
      </c>
      <c r="G31" s="4"/>
      <c r="H31" s="23">
        <v>9</v>
      </c>
      <c r="I31" s="25"/>
      <c r="J31" s="25">
        <v>13.5</v>
      </c>
      <c r="K31" s="27"/>
      <c r="L31" s="11"/>
      <c r="M31" s="6"/>
      <c r="N31" s="21"/>
    </row>
    <row r="32" spans="1:14" s="8" customFormat="1" ht="18" customHeight="1">
      <c r="A32" s="13">
        <v>39015</v>
      </c>
      <c r="B32" s="10" t="s">
        <v>44</v>
      </c>
      <c r="C32" s="10" t="s">
        <v>51</v>
      </c>
      <c r="D32" s="10" t="s">
        <v>52</v>
      </c>
      <c r="E32" s="15">
        <v>53635</v>
      </c>
      <c r="F32" s="14">
        <f>E32+H32</f>
        <v>53867</v>
      </c>
      <c r="G32" s="4"/>
      <c r="H32" s="23">
        <v>232</v>
      </c>
      <c r="I32" s="25"/>
      <c r="J32" s="25">
        <v>20</v>
      </c>
      <c r="K32" s="27">
        <f>M32/L32</f>
        <v>43.78378378378378</v>
      </c>
      <c r="L32" s="11">
        <v>1.85</v>
      </c>
      <c r="M32" s="6">
        <v>81</v>
      </c>
      <c r="N32" s="21"/>
    </row>
    <row r="33" spans="1:14" s="8" customFormat="1" ht="18" customHeight="1">
      <c r="A33" s="13">
        <v>39016</v>
      </c>
      <c r="B33" s="10" t="s">
        <v>44</v>
      </c>
      <c r="C33" s="10" t="s">
        <v>46</v>
      </c>
      <c r="D33" s="10" t="s">
        <v>46</v>
      </c>
      <c r="E33" s="15">
        <v>53868</v>
      </c>
      <c r="F33" s="14">
        <f>E33+H33</f>
        <v>53879</v>
      </c>
      <c r="G33" s="4"/>
      <c r="H33" s="23">
        <v>11</v>
      </c>
      <c r="I33" s="25"/>
      <c r="J33" s="25">
        <f>9.5+8.5</f>
        <v>18</v>
      </c>
      <c r="K33" s="27"/>
      <c r="L33" s="11"/>
      <c r="M33" s="6"/>
      <c r="N33" s="20"/>
    </row>
    <row r="34" spans="1:14" s="8" customFormat="1" ht="18" customHeight="1">
      <c r="A34" s="13">
        <v>39017</v>
      </c>
      <c r="B34" s="10" t="s">
        <v>44</v>
      </c>
      <c r="C34" s="10" t="s">
        <v>51</v>
      </c>
      <c r="D34" s="10" t="s">
        <v>45</v>
      </c>
      <c r="E34" s="15">
        <v>53880</v>
      </c>
      <c r="F34" s="14">
        <f>E34+H34</f>
        <v>54466</v>
      </c>
      <c r="G34" s="4"/>
      <c r="H34" s="23">
        <v>586</v>
      </c>
      <c r="I34" s="25">
        <v>107.8</v>
      </c>
      <c r="J34" s="25">
        <v>14.5</v>
      </c>
      <c r="K34" s="66">
        <f>M34/L34</f>
        <v>26.455026455026456</v>
      </c>
      <c r="L34" s="11">
        <v>1.89</v>
      </c>
      <c r="M34" s="6">
        <v>50</v>
      </c>
      <c r="N34" s="20"/>
    </row>
    <row r="35" spans="1:13" s="8" customFormat="1" ht="18" customHeight="1">
      <c r="A35" s="13">
        <v>39018</v>
      </c>
      <c r="B35" s="10" t="s">
        <v>44</v>
      </c>
      <c r="C35" s="10" t="s">
        <v>48</v>
      </c>
      <c r="D35" s="10" t="s">
        <v>48</v>
      </c>
      <c r="E35" s="15"/>
      <c r="F35" s="14"/>
      <c r="G35" s="4"/>
      <c r="H35" s="23"/>
      <c r="I35" s="25"/>
      <c r="J35" s="25"/>
      <c r="K35" s="27"/>
      <c r="L35" s="11"/>
      <c r="M35" s="6"/>
    </row>
    <row r="36" spans="1:13" s="8" customFormat="1" ht="18" customHeight="1">
      <c r="A36" s="13">
        <v>39019</v>
      </c>
      <c r="B36" s="10" t="s">
        <v>44</v>
      </c>
      <c r="C36" s="10" t="s">
        <v>45</v>
      </c>
      <c r="D36" s="10" t="s">
        <v>50</v>
      </c>
      <c r="E36" s="15"/>
      <c r="F36" s="14"/>
      <c r="G36" s="4"/>
      <c r="H36" s="23"/>
      <c r="I36" s="25"/>
      <c r="J36" s="25"/>
      <c r="K36" s="27"/>
      <c r="L36" s="11"/>
      <c r="M36" s="6"/>
    </row>
    <row r="37" spans="1:13" s="8" customFormat="1" ht="18" customHeight="1">
      <c r="A37" s="13">
        <v>39020</v>
      </c>
      <c r="B37" s="10" t="s">
        <v>44</v>
      </c>
      <c r="C37" s="10" t="s">
        <v>50</v>
      </c>
      <c r="D37" s="10" t="s">
        <v>50</v>
      </c>
      <c r="E37" s="15"/>
      <c r="F37" s="14"/>
      <c r="G37" s="4"/>
      <c r="H37" s="23"/>
      <c r="I37" s="25"/>
      <c r="J37" s="25">
        <f>7.8+8</f>
        <v>15.8</v>
      </c>
      <c r="K37" s="27"/>
      <c r="L37" s="11"/>
      <c r="M37" s="6"/>
    </row>
    <row r="38" spans="1:13" s="8" customFormat="1" ht="18" customHeight="1">
      <c r="A38" s="13">
        <v>39021</v>
      </c>
      <c r="B38" s="10" t="s">
        <v>44</v>
      </c>
      <c r="C38" s="10" t="s">
        <v>50</v>
      </c>
      <c r="D38" s="10" t="s">
        <v>50</v>
      </c>
      <c r="E38" s="15"/>
      <c r="F38" s="14"/>
      <c r="G38" s="4"/>
      <c r="H38" s="23"/>
      <c r="I38" s="25"/>
      <c r="J38" s="25">
        <v>21</v>
      </c>
      <c r="K38" s="27"/>
      <c r="L38" s="11"/>
      <c r="M38" s="6"/>
    </row>
    <row r="39" spans="1:13" s="8" customFormat="1" ht="18" customHeight="1">
      <c r="A39" s="13"/>
      <c r="B39" s="10"/>
      <c r="C39" s="10"/>
      <c r="D39" s="10"/>
      <c r="E39" s="15"/>
      <c r="F39" s="15"/>
      <c r="G39" s="4"/>
      <c r="H39" s="23"/>
      <c r="I39" s="25"/>
      <c r="J39" s="25"/>
      <c r="K39" s="27"/>
      <c r="L39" s="11"/>
      <c r="M39" s="6"/>
    </row>
    <row r="40" spans="1:13" s="8" customFormat="1" ht="18" customHeight="1">
      <c r="A40" s="13"/>
      <c r="B40" s="10"/>
      <c r="C40" s="10"/>
      <c r="D40" s="10"/>
      <c r="E40" s="15"/>
      <c r="F40" s="15"/>
      <c r="G40" s="4"/>
      <c r="H40" s="23"/>
      <c r="I40" s="25"/>
      <c r="J40" s="25"/>
      <c r="K40" s="27"/>
      <c r="L40" s="11"/>
      <c r="M40" s="6"/>
    </row>
    <row r="41" spans="1:13" s="8" customFormat="1" ht="18" customHeight="1">
      <c r="A41" s="13"/>
      <c r="B41" s="10"/>
      <c r="C41" s="10"/>
      <c r="D41" s="10"/>
      <c r="E41" s="15"/>
      <c r="F41" s="15"/>
      <c r="G41" s="4"/>
      <c r="H41" s="23"/>
      <c r="I41" s="25"/>
      <c r="J41" s="25"/>
      <c r="K41" s="27"/>
      <c r="L41" s="11"/>
      <c r="M41" s="6">
        <f>K41*L41</f>
        <v>0</v>
      </c>
    </row>
    <row r="42" spans="1:13" s="8" customFormat="1" ht="18" customHeight="1">
      <c r="A42" s="13"/>
      <c r="B42" s="10"/>
      <c r="C42" s="10"/>
      <c r="D42" s="10"/>
      <c r="E42" s="15"/>
      <c r="F42" s="15"/>
      <c r="G42" s="4"/>
      <c r="H42" s="23"/>
      <c r="I42" s="25"/>
      <c r="J42" s="25"/>
      <c r="K42" s="27"/>
      <c r="L42" s="11"/>
      <c r="M42" s="6">
        <f>K42*L42</f>
        <v>0</v>
      </c>
    </row>
    <row r="43" spans="1:13" s="8" customFormat="1" ht="18" customHeight="1">
      <c r="A43" s="13"/>
      <c r="B43" s="9"/>
      <c r="C43" s="10"/>
      <c r="D43" s="10"/>
      <c r="E43" s="15"/>
      <c r="F43" s="16"/>
      <c r="G43" s="4"/>
      <c r="H43" s="23"/>
      <c r="I43" s="25"/>
      <c r="J43" s="25"/>
      <c r="K43" s="27"/>
      <c r="L43" s="11"/>
      <c r="M43" s="6">
        <f>K43*L43</f>
        <v>0</v>
      </c>
    </row>
    <row r="44" spans="1:13" s="8" customFormat="1" ht="21" customHeight="1">
      <c r="A44" s="79" t="s">
        <v>13</v>
      </c>
      <c r="B44" s="80"/>
      <c r="C44" s="80"/>
      <c r="D44" s="80"/>
      <c r="E44" s="80"/>
      <c r="F44" s="81"/>
      <c r="G44" s="4"/>
      <c r="H44" s="24">
        <f aca="true" t="shared" si="0" ref="H44:M44">SUM(H8:H43)</f>
        <v>3332</v>
      </c>
      <c r="I44" s="26">
        <f t="shared" si="0"/>
        <v>161.4</v>
      </c>
      <c r="J44" s="26">
        <f t="shared" si="0"/>
        <v>196.10000000000002</v>
      </c>
      <c r="K44" s="28">
        <f t="shared" si="0"/>
        <v>260.23657009544104</v>
      </c>
      <c r="L44" s="7"/>
      <c r="M44" s="7">
        <f t="shared" si="0"/>
        <v>674</v>
      </c>
    </row>
    <row r="45" spans="1:13" s="8" customFormat="1" ht="21" customHeight="1">
      <c r="A45" s="78" t="s">
        <v>22</v>
      </c>
      <c r="B45" s="78"/>
      <c r="C45" s="78"/>
      <c r="D45" s="29"/>
      <c r="E45" s="29"/>
      <c r="F45" s="29"/>
      <c r="G45" s="4"/>
      <c r="H45" s="30"/>
      <c r="I45" s="31"/>
      <c r="J45" s="31"/>
      <c r="K45" s="32"/>
      <c r="L45" s="33"/>
      <c r="M45" s="33"/>
    </row>
    <row r="46" spans="1:8" ht="15">
      <c r="A46" s="78" t="s">
        <v>16</v>
      </c>
      <c r="B46" s="78"/>
      <c r="C46" s="36" t="s">
        <v>17</v>
      </c>
      <c r="H46" s="51"/>
    </row>
    <row r="47" spans="1:9" ht="15">
      <c r="A47" s="36"/>
      <c r="B47" s="36" t="s">
        <v>22</v>
      </c>
      <c r="C47" s="67">
        <v>43</v>
      </c>
      <c r="I47" s="46"/>
    </row>
    <row r="48" spans="1:9" s="12" customFormat="1" ht="15">
      <c r="A48" s="78" t="s">
        <v>65</v>
      </c>
      <c r="B48" s="78"/>
      <c r="C48" s="67">
        <f>65.66+65.66</f>
        <v>131.32</v>
      </c>
      <c r="G48" s="22"/>
      <c r="I48" s="47"/>
    </row>
    <row r="49" spans="1:9" s="12" customFormat="1" ht="15">
      <c r="A49" s="78" t="s">
        <v>76</v>
      </c>
      <c r="B49" s="78"/>
      <c r="C49" s="35">
        <v>11</v>
      </c>
      <c r="G49" s="22"/>
      <c r="I49" s="47"/>
    </row>
    <row r="50" spans="1:9" s="12" customFormat="1" ht="15">
      <c r="A50" s="78"/>
      <c r="B50" s="78"/>
      <c r="C50" s="35"/>
      <c r="G50" s="22"/>
      <c r="I50" s="47"/>
    </row>
    <row r="51" spans="1:9" s="12" customFormat="1" ht="14.25">
      <c r="A51" s="78" t="s">
        <v>12</v>
      </c>
      <c r="B51" s="78"/>
      <c r="C51" s="34">
        <f>SUM(C47:C50)</f>
        <v>185.32</v>
      </c>
      <c r="I51" s="47"/>
    </row>
    <row r="52" spans="9:11" ht="12" customHeight="1" thickBot="1">
      <c r="I52" s="47"/>
      <c r="K52" s="50"/>
    </row>
    <row r="53" spans="1:9" s="12" customFormat="1" ht="15.75" thickBot="1">
      <c r="A53" s="82" t="s">
        <v>21</v>
      </c>
      <c r="B53" s="83"/>
      <c r="C53" s="84"/>
      <c r="G53" s="22"/>
      <c r="I53" s="47"/>
    </row>
    <row r="54" spans="1:9" s="12" customFormat="1" ht="15" thickBot="1">
      <c r="A54" s="82" t="s">
        <v>16</v>
      </c>
      <c r="B54" s="83"/>
      <c r="C54" s="37" t="s">
        <v>18</v>
      </c>
      <c r="I54" s="47"/>
    </row>
    <row r="55" spans="1:9" ht="15">
      <c r="A55" s="85" t="s">
        <v>20</v>
      </c>
      <c r="B55" s="86"/>
      <c r="C55" s="38">
        <f>I44</f>
        <v>161.4</v>
      </c>
      <c r="I55" s="46"/>
    </row>
    <row r="56" spans="1:9" ht="15">
      <c r="A56" s="87" t="s">
        <v>11</v>
      </c>
      <c r="B56" s="88"/>
      <c r="C56" s="39">
        <f>J44</f>
        <v>196.10000000000002</v>
      </c>
      <c r="I56" s="46"/>
    </row>
    <row r="57" spans="1:9" ht="15.75">
      <c r="A57" s="87" t="s">
        <v>22</v>
      </c>
      <c r="B57" s="88"/>
      <c r="C57" s="40">
        <f>C51</f>
        <v>185.32</v>
      </c>
      <c r="D57" s="48"/>
      <c r="I57" s="46"/>
    </row>
    <row r="58" spans="1:9" ht="15.75">
      <c r="A58" s="87" t="s">
        <v>23</v>
      </c>
      <c r="B58" s="88"/>
      <c r="C58" s="41">
        <f>K44</f>
        <v>260.23657009544104</v>
      </c>
      <c r="D58" s="48"/>
      <c r="I58" s="46"/>
    </row>
    <row r="59" spans="1:9" ht="15.75">
      <c r="A59" s="87" t="s">
        <v>24</v>
      </c>
      <c r="B59" s="88"/>
      <c r="C59" s="39">
        <f>M44</f>
        <v>674</v>
      </c>
      <c r="D59" s="49"/>
      <c r="E59" s="44"/>
      <c r="I59" s="46"/>
    </row>
    <row r="60" spans="1:9" ht="15">
      <c r="A60" s="87" t="s">
        <v>25</v>
      </c>
      <c r="B60" s="88"/>
      <c r="C60" s="39">
        <f>C59/C58</f>
        <v>2.589951134664941</v>
      </c>
      <c r="I60" s="46"/>
    </row>
    <row r="61" spans="1:9" ht="15">
      <c r="A61" s="87" t="s">
        <v>26</v>
      </c>
      <c r="B61" s="88"/>
      <c r="C61" s="42">
        <f>H44</f>
        <v>3332</v>
      </c>
      <c r="I61" s="46"/>
    </row>
    <row r="62" spans="1:9" ht="15">
      <c r="A62" s="87" t="s">
        <v>27</v>
      </c>
      <c r="B62" s="88"/>
      <c r="C62" s="45">
        <f>C61/C58</f>
        <v>12.803734689471193</v>
      </c>
      <c r="I62" s="46"/>
    </row>
    <row r="63" spans="1:4" ht="15.75" thickBot="1">
      <c r="A63" s="89" t="s">
        <v>28</v>
      </c>
      <c r="B63" s="90"/>
      <c r="C63" s="43">
        <f>SUM(C55,C56,C57,C59)</f>
        <v>1216.82</v>
      </c>
      <c r="D63" s="65"/>
    </row>
  </sheetData>
  <mergeCells count="30">
    <mergeCell ref="A60:B60"/>
    <mergeCell ref="A61:B61"/>
    <mergeCell ref="A62:B62"/>
    <mergeCell ref="A63:B63"/>
    <mergeCell ref="A56:B56"/>
    <mergeCell ref="A57:B57"/>
    <mergeCell ref="A58:B58"/>
    <mergeCell ref="A59:B59"/>
    <mergeCell ref="A51:B51"/>
    <mergeCell ref="A53:C53"/>
    <mergeCell ref="A54:B54"/>
    <mergeCell ref="A55:B55"/>
    <mergeCell ref="C6:C7"/>
    <mergeCell ref="A44:F44"/>
    <mergeCell ref="H6:H7"/>
    <mergeCell ref="A45:C45"/>
    <mergeCell ref="A46:B46"/>
    <mergeCell ref="A48:B48"/>
    <mergeCell ref="A50:B50"/>
    <mergeCell ref="A49:B49"/>
    <mergeCell ref="A4:L4"/>
    <mergeCell ref="K6:M6"/>
    <mergeCell ref="D5:E5"/>
    <mergeCell ref="J6:J7"/>
    <mergeCell ref="I6:I7"/>
    <mergeCell ref="A6:A7"/>
    <mergeCell ref="D6:D7"/>
    <mergeCell ref="E6:E7"/>
    <mergeCell ref="F6:F7"/>
    <mergeCell ref="B6:B7"/>
  </mergeCells>
  <printOptions/>
  <pageMargins left="0.13" right="0.46" top="0.07" bottom="0.1" header="0" footer="0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60" workbookViewId="0" topLeftCell="A1">
      <selection activeCell="B1" sqref="B1"/>
    </sheetView>
  </sheetViews>
  <sheetFormatPr defaultColWidth="9.140625" defaultRowHeight="12.75"/>
  <cols>
    <col min="1" max="1" width="13.28125" style="0" customWidth="1"/>
    <col min="2" max="2" width="18.8515625" style="0" customWidth="1"/>
    <col min="7" max="7" width="11.00390625" style="0" customWidth="1"/>
    <col min="8" max="8" width="17.421875" style="0" customWidth="1"/>
  </cols>
  <sheetData>
    <row r="1" ht="41.25" customHeight="1" thickBot="1"/>
    <row r="2" spans="1:8" ht="18.75" customHeight="1">
      <c r="A2" s="68" t="s">
        <v>32</v>
      </c>
      <c r="B2" s="69"/>
      <c r="C2" s="69"/>
      <c r="D2" s="69"/>
      <c r="E2" s="69"/>
      <c r="F2" s="69"/>
      <c r="G2" s="69"/>
      <c r="H2" s="70"/>
    </row>
    <row r="3" spans="1:8" ht="18.75" customHeight="1" thickBot="1">
      <c r="A3" s="96"/>
      <c r="B3" s="97"/>
      <c r="C3" s="97"/>
      <c r="D3" s="97"/>
      <c r="E3" s="97"/>
      <c r="F3" s="97"/>
      <c r="G3" s="97"/>
      <c r="H3" s="98"/>
    </row>
    <row r="4" spans="1:8" ht="33.75" customHeight="1" thickBot="1">
      <c r="A4" s="91" t="s">
        <v>33</v>
      </c>
      <c r="B4" s="92"/>
      <c r="C4" s="92"/>
      <c r="D4" s="92"/>
      <c r="E4" s="92"/>
      <c r="F4" s="92"/>
      <c r="G4" s="92"/>
      <c r="H4" s="93"/>
    </row>
    <row r="5" spans="1:8" ht="19.5" customHeight="1">
      <c r="A5" s="54" t="s">
        <v>34</v>
      </c>
      <c r="B5" s="55" t="s">
        <v>35</v>
      </c>
      <c r="C5" s="94" t="s">
        <v>36</v>
      </c>
      <c r="D5" s="94"/>
      <c r="E5" s="94"/>
      <c r="F5" s="94"/>
      <c r="G5" s="94"/>
      <c r="H5" s="52" t="s">
        <v>17</v>
      </c>
    </row>
    <row r="6" spans="1:8" ht="20.25" customHeight="1">
      <c r="A6" s="53">
        <v>1</v>
      </c>
      <c r="B6" s="53"/>
      <c r="C6" s="95" t="s">
        <v>59</v>
      </c>
      <c r="D6" s="95"/>
      <c r="E6" s="95"/>
      <c r="F6" s="95"/>
      <c r="G6" s="95"/>
      <c r="H6" s="57">
        <v>14</v>
      </c>
    </row>
    <row r="7" spans="1:8" ht="20.25" customHeight="1">
      <c r="A7" s="53">
        <v>2</v>
      </c>
      <c r="B7" s="56">
        <v>166</v>
      </c>
      <c r="C7" s="95" t="s">
        <v>63</v>
      </c>
      <c r="D7" s="95"/>
      <c r="E7" s="95"/>
      <c r="F7" s="95"/>
      <c r="G7" s="95"/>
      <c r="H7" s="57">
        <v>20</v>
      </c>
    </row>
    <row r="8" spans="1:8" ht="20.25" customHeight="1">
      <c r="A8" s="53">
        <v>3</v>
      </c>
      <c r="B8" s="56"/>
      <c r="C8" s="95" t="s">
        <v>64</v>
      </c>
      <c r="D8" s="95"/>
      <c r="E8" s="95"/>
      <c r="F8" s="95"/>
      <c r="G8" s="95"/>
      <c r="H8" s="57">
        <v>65.66</v>
      </c>
    </row>
    <row r="9" spans="1:8" ht="20.25" customHeight="1">
      <c r="A9" s="53">
        <v>4</v>
      </c>
      <c r="B9" s="56"/>
      <c r="C9" s="95" t="s">
        <v>66</v>
      </c>
      <c r="D9" s="95"/>
      <c r="E9" s="95"/>
      <c r="F9" s="95"/>
      <c r="G9" s="95"/>
      <c r="H9" s="57">
        <v>11</v>
      </c>
    </row>
    <row r="10" spans="1:8" ht="20.25" customHeight="1">
      <c r="A10" s="53">
        <v>5</v>
      </c>
      <c r="B10" s="56">
        <v>3461</v>
      </c>
      <c r="C10" s="95" t="s">
        <v>67</v>
      </c>
      <c r="D10" s="95"/>
      <c r="E10" s="95"/>
      <c r="F10" s="95"/>
      <c r="G10" s="95"/>
      <c r="H10" s="57">
        <v>10</v>
      </c>
    </row>
    <row r="11" spans="1:8" ht="20.25" customHeight="1">
      <c r="A11" s="53">
        <v>6</v>
      </c>
      <c r="B11" s="56">
        <v>2808</v>
      </c>
      <c r="C11" s="95" t="s">
        <v>68</v>
      </c>
      <c r="D11" s="95"/>
      <c r="E11" s="95"/>
      <c r="F11" s="95"/>
      <c r="G11" s="95"/>
      <c r="H11" s="57">
        <v>7.8</v>
      </c>
    </row>
    <row r="12" spans="1:8" ht="20.25" customHeight="1">
      <c r="A12" s="53">
        <v>7</v>
      </c>
      <c r="B12" s="56">
        <v>3450</v>
      </c>
      <c r="C12" s="95" t="s">
        <v>67</v>
      </c>
      <c r="D12" s="95"/>
      <c r="E12" s="95"/>
      <c r="F12" s="95"/>
      <c r="G12" s="95"/>
      <c r="H12" s="57">
        <v>8</v>
      </c>
    </row>
    <row r="13" spans="1:8" ht="20.25" customHeight="1">
      <c r="A13" s="53">
        <v>8</v>
      </c>
      <c r="B13" s="56">
        <v>2862</v>
      </c>
      <c r="C13" s="95" t="s">
        <v>57</v>
      </c>
      <c r="D13" s="95"/>
      <c r="E13" s="95"/>
      <c r="F13" s="95"/>
      <c r="G13" s="95"/>
      <c r="H13" s="57">
        <v>13.5</v>
      </c>
    </row>
    <row r="14" spans="1:8" ht="20.25" customHeight="1">
      <c r="A14" s="53">
        <v>9</v>
      </c>
      <c r="B14" s="56"/>
      <c r="C14" s="95" t="s">
        <v>70</v>
      </c>
      <c r="D14" s="95"/>
      <c r="E14" s="95"/>
      <c r="F14" s="95"/>
      <c r="G14" s="95"/>
      <c r="H14" s="57">
        <v>110</v>
      </c>
    </row>
    <row r="15" spans="1:8" ht="20.25" customHeight="1">
      <c r="A15" s="53">
        <v>10</v>
      </c>
      <c r="B15" s="56"/>
      <c r="C15" s="95" t="s">
        <v>64</v>
      </c>
      <c r="D15" s="95"/>
      <c r="E15" s="95"/>
      <c r="F15" s="95"/>
      <c r="G15" s="95"/>
      <c r="H15" s="57">
        <v>65.66</v>
      </c>
    </row>
    <row r="16" spans="1:8" ht="20.25" customHeight="1">
      <c r="A16" s="53">
        <v>11</v>
      </c>
      <c r="B16" s="56"/>
      <c r="C16" s="95" t="s">
        <v>60</v>
      </c>
      <c r="D16" s="95"/>
      <c r="E16" s="95"/>
      <c r="F16" s="95"/>
      <c r="G16" s="95"/>
      <c r="H16" s="57">
        <v>23</v>
      </c>
    </row>
    <row r="17" spans="1:8" ht="20.25" customHeight="1">
      <c r="A17" s="53">
        <v>12</v>
      </c>
      <c r="B17" s="56"/>
      <c r="C17" s="95" t="s">
        <v>61</v>
      </c>
      <c r="D17" s="95"/>
      <c r="E17" s="95"/>
      <c r="F17" s="95"/>
      <c r="G17" s="95"/>
      <c r="H17" s="57">
        <v>12.6</v>
      </c>
    </row>
    <row r="18" spans="1:8" ht="20.25" customHeight="1">
      <c r="A18" s="53">
        <v>13</v>
      </c>
      <c r="B18" s="56">
        <v>5166</v>
      </c>
      <c r="C18" s="95" t="s">
        <v>71</v>
      </c>
      <c r="D18" s="95"/>
      <c r="E18" s="95"/>
      <c r="F18" s="95"/>
      <c r="G18" s="95"/>
      <c r="H18" s="57">
        <v>14.5</v>
      </c>
    </row>
    <row r="19" spans="1:8" ht="20.25" customHeight="1">
      <c r="A19" s="53">
        <v>14</v>
      </c>
      <c r="B19" s="56">
        <v>2878</v>
      </c>
      <c r="C19" s="95" t="s">
        <v>57</v>
      </c>
      <c r="D19" s="95"/>
      <c r="E19" s="95"/>
      <c r="F19" s="95"/>
      <c r="G19" s="95"/>
      <c r="H19" s="57">
        <v>9.5</v>
      </c>
    </row>
    <row r="20" spans="1:8" ht="20.25" customHeight="1">
      <c r="A20" s="53">
        <v>15</v>
      </c>
      <c r="B20" s="56"/>
      <c r="C20" s="95" t="s">
        <v>55</v>
      </c>
      <c r="D20" s="95"/>
      <c r="E20" s="95"/>
      <c r="F20" s="95"/>
      <c r="G20" s="95"/>
      <c r="H20" s="57">
        <v>50</v>
      </c>
    </row>
    <row r="21" spans="1:8" ht="20.25" customHeight="1">
      <c r="A21" s="53">
        <v>16</v>
      </c>
      <c r="B21" s="56">
        <v>327</v>
      </c>
      <c r="C21" s="95" t="s">
        <v>56</v>
      </c>
      <c r="D21" s="95"/>
      <c r="E21" s="95"/>
      <c r="F21" s="95"/>
      <c r="G21" s="95"/>
      <c r="H21" s="57">
        <v>107.8</v>
      </c>
    </row>
    <row r="22" spans="1:8" ht="20.25" customHeight="1">
      <c r="A22" s="53">
        <v>17</v>
      </c>
      <c r="B22" s="56"/>
      <c r="C22" s="95" t="s">
        <v>47</v>
      </c>
      <c r="D22" s="95"/>
      <c r="E22" s="95"/>
      <c r="F22" s="95"/>
      <c r="G22" s="95"/>
      <c r="H22" s="57">
        <v>120</v>
      </c>
    </row>
    <row r="23" spans="1:8" ht="20.25" customHeight="1">
      <c r="A23" s="53">
        <v>18</v>
      </c>
      <c r="B23" s="56"/>
      <c r="C23" s="95" t="s">
        <v>55</v>
      </c>
      <c r="D23" s="95"/>
      <c r="E23" s="95"/>
      <c r="F23" s="95"/>
      <c r="G23" s="95"/>
      <c r="H23" s="57">
        <v>81</v>
      </c>
    </row>
    <row r="24" spans="1:8" ht="20.25" customHeight="1">
      <c r="A24" s="53">
        <v>19</v>
      </c>
      <c r="B24" s="56">
        <v>2879</v>
      </c>
      <c r="C24" s="95" t="s">
        <v>57</v>
      </c>
      <c r="D24" s="95"/>
      <c r="E24" s="95"/>
      <c r="F24" s="95"/>
      <c r="G24" s="95"/>
      <c r="H24" s="57">
        <v>8.5</v>
      </c>
    </row>
    <row r="25" spans="1:8" ht="20.25" customHeight="1">
      <c r="A25" s="53">
        <v>20</v>
      </c>
      <c r="B25" s="56">
        <v>179</v>
      </c>
      <c r="C25" s="95" t="s">
        <v>72</v>
      </c>
      <c r="D25" s="95"/>
      <c r="E25" s="95"/>
      <c r="F25" s="95"/>
      <c r="G25" s="95"/>
      <c r="H25" s="57">
        <v>20</v>
      </c>
    </row>
    <row r="26" spans="1:8" ht="20.25" customHeight="1">
      <c r="A26" s="53">
        <v>21</v>
      </c>
      <c r="B26" s="56">
        <v>7887</v>
      </c>
      <c r="C26" s="95" t="s">
        <v>47</v>
      </c>
      <c r="D26" s="95"/>
      <c r="E26" s="95"/>
      <c r="F26" s="95"/>
      <c r="G26" s="95"/>
      <c r="H26" s="57">
        <v>80</v>
      </c>
    </row>
    <row r="27" spans="1:8" ht="20.25" customHeight="1">
      <c r="A27" s="53">
        <v>22</v>
      </c>
      <c r="B27" s="56"/>
      <c r="C27" s="95" t="s">
        <v>53</v>
      </c>
      <c r="D27" s="95"/>
      <c r="E27" s="95"/>
      <c r="F27" s="95"/>
      <c r="G27" s="95"/>
      <c r="H27" s="57">
        <v>50</v>
      </c>
    </row>
    <row r="28" spans="1:8" ht="20.25" customHeight="1">
      <c r="A28" s="53">
        <v>23</v>
      </c>
      <c r="B28" s="56"/>
      <c r="C28" s="95" t="s">
        <v>73</v>
      </c>
      <c r="D28" s="95"/>
      <c r="E28" s="95"/>
      <c r="F28" s="95"/>
      <c r="G28" s="95"/>
      <c r="H28" s="57">
        <v>14.5</v>
      </c>
    </row>
    <row r="29" spans="1:8" ht="20.25" customHeight="1">
      <c r="A29" s="53">
        <v>24</v>
      </c>
      <c r="B29" s="56"/>
      <c r="C29" s="95" t="s">
        <v>47</v>
      </c>
      <c r="D29" s="95"/>
      <c r="E29" s="95"/>
      <c r="F29" s="95"/>
      <c r="G29" s="95"/>
      <c r="H29" s="58">
        <v>50</v>
      </c>
    </row>
    <row r="30" spans="1:8" ht="20.25" customHeight="1">
      <c r="A30" s="53">
        <v>25</v>
      </c>
      <c r="B30" s="56"/>
      <c r="C30" s="95" t="s">
        <v>74</v>
      </c>
      <c r="D30" s="95"/>
      <c r="E30" s="95"/>
      <c r="F30" s="95"/>
      <c r="G30" s="95"/>
      <c r="H30" s="58">
        <v>13.8</v>
      </c>
    </row>
    <row r="31" spans="1:8" ht="20.25" customHeight="1">
      <c r="A31" s="53">
        <v>26</v>
      </c>
      <c r="B31" s="56"/>
      <c r="C31" s="95" t="s">
        <v>75</v>
      </c>
      <c r="D31" s="95"/>
      <c r="E31" s="95"/>
      <c r="F31" s="95"/>
      <c r="G31" s="95"/>
      <c r="H31" s="58">
        <v>21</v>
      </c>
    </row>
    <row r="32" spans="1:8" ht="20.25" customHeight="1">
      <c r="A32" s="53">
        <v>27</v>
      </c>
      <c r="B32" s="56"/>
      <c r="C32" s="95" t="s">
        <v>47</v>
      </c>
      <c r="D32" s="95"/>
      <c r="E32" s="95"/>
      <c r="F32" s="95"/>
      <c r="G32" s="95"/>
      <c r="H32" s="58">
        <v>113</v>
      </c>
    </row>
    <row r="33" spans="1:8" ht="20.25" customHeight="1">
      <c r="A33" s="53">
        <v>28</v>
      </c>
      <c r="B33" s="56"/>
      <c r="C33" s="95" t="s">
        <v>70</v>
      </c>
      <c r="D33" s="95"/>
      <c r="E33" s="95"/>
      <c r="F33" s="95"/>
      <c r="G33" s="95"/>
      <c r="H33" s="58">
        <v>20</v>
      </c>
    </row>
    <row r="34" spans="1:8" ht="20.25" customHeight="1">
      <c r="A34" s="53">
        <v>29</v>
      </c>
      <c r="B34" s="56"/>
      <c r="C34" s="95" t="s">
        <v>76</v>
      </c>
      <c r="D34" s="95"/>
      <c r="E34" s="95"/>
      <c r="F34" s="95"/>
      <c r="G34" s="95"/>
      <c r="H34" s="58">
        <v>11</v>
      </c>
    </row>
    <row r="35" spans="1:8" ht="20.25" customHeight="1">
      <c r="A35" s="53">
        <v>30</v>
      </c>
      <c r="B35" s="56">
        <v>5161</v>
      </c>
      <c r="C35" s="95" t="s">
        <v>58</v>
      </c>
      <c r="D35" s="95"/>
      <c r="E35" s="95"/>
      <c r="F35" s="95"/>
      <c r="G35" s="95"/>
      <c r="H35" s="58">
        <v>14.5</v>
      </c>
    </row>
    <row r="36" spans="1:8" ht="20.25" customHeight="1" thickBot="1">
      <c r="A36" s="53">
        <v>31</v>
      </c>
      <c r="B36" s="56"/>
      <c r="C36" s="95" t="s">
        <v>77</v>
      </c>
      <c r="D36" s="95"/>
      <c r="E36" s="95"/>
      <c r="F36" s="95"/>
      <c r="G36" s="95"/>
      <c r="H36" s="58">
        <v>13.5</v>
      </c>
    </row>
    <row r="37" spans="1:8" ht="11.25" customHeight="1" thickBot="1">
      <c r="A37" s="99"/>
      <c r="B37" s="100"/>
      <c r="C37" s="100"/>
      <c r="D37" s="101"/>
      <c r="E37" s="104" t="s">
        <v>12</v>
      </c>
      <c r="F37" s="105"/>
      <c r="G37" s="106"/>
      <c r="H37" s="102">
        <f>SUM(H6:H36)</f>
        <v>1173.82</v>
      </c>
    </row>
    <row r="38" spans="1:8" ht="12.75">
      <c r="A38" s="104" t="s">
        <v>37</v>
      </c>
      <c r="B38" s="105"/>
      <c r="C38" s="105"/>
      <c r="D38" s="106"/>
      <c r="E38" s="113"/>
      <c r="F38" s="111"/>
      <c r="G38" s="114"/>
      <c r="H38" s="112"/>
    </row>
    <row r="39" spans="1:8" ht="9" customHeight="1" thickBot="1">
      <c r="A39" s="59"/>
      <c r="B39" s="60"/>
      <c r="C39" s="60"/>
      <c r="D39" s="61"/>
      <c r="E39" s="107"/>
      <c r="F39" s="108"/>
      <c r="G39" s="109"/>
      <c r="H39" s="103"/>
    </row>
    <row r="40" spans="1:8" ht="12" customHeight="1">
      <c r="A40" s="59"/>
      <c r="B40" s="60"/>
      <c r="C40" s="60"/>
      <c r="D40" s="61"/>
      <c r="E40" s="104" t="s">
        <v>38</v>
      </c>
      <c r="F40" s="105"/>
      <c r="G40" s="106"/>
      <c r="H40" s="102"/>
    </row>
    <row r="41" spans="1:8" ht="13.5" thickBot="1">
      <c r="A41" s="59"/>
      <c r="B41" s="60"/>
      <c r="C41" s="60"/>
      <c r="D41" s="61"/>
      <c r="E41" s="107"/>
      <c r="F41" s="108"/>
      <c r="G41" s="109"/>
      <c r="H41" s="103"/>
    </row>
    <row r="42" spans="1:8" ht="12.75">
      <c r="A42" s="59"/>
      <c r="B42" s="60"/>
      <c r="C42" s="60"/>
      <c r="D42" s="61"/>
      <c r="E42" s="104" t="s">
        <v>39</v>
      </c>
      <c r="F42" s="105"/>
      <c r="G42" s="106"/>
      <c r="H42" s="102">
        <f>H37</f>
        <v>1173.82</v>
      </c>
    </row>
    <row r="43" spans="1:8" ht="13.5" thickBot="1">
      <c r="A43" s="59"/>
      <c r="B43" s="111" t="s">
        <v>40</v>
      </c>
      <c r="C43" s="111"/>
      <c r="D43" s="61"/>
      <c r="E43" s="107"/>
      <c r="F43" s="108"/>
      <c r="G43" s="109"/>
      <c r="H43" s="110"/>
    </row>
    <row r="44" spans="1:8" ht="12.75">
      <c r="A44" s="59"/>
      <c r="B44" s="111" t="s">
        <v>41</v>
      </c>
      <c r="C44" s="111"/>
      <c r="D44" s="61"/>
      <c r="E44" s="104" t="s">
        <v>42</v>
      </c>
      <c r="F44" s="105"/>
      <c r="G44" s="106"/>
      <c r="H44" s="102">
        <f>H40-H42</f>
        <v>-1173.82</v>
      </c>
    </row>
    <row r="45" spans="1:8" ht="13.5" thickBot="1">
      <c r="A45" s="62"/>
      <c r="B45" s="63"/>
      <c r="C45" s="63"/>
      <c r="D45" s="64"/>
      <c r="E45" s="107"/>
      <c r="F45" s="108"/>
      <c r="G45" s="109"/>
      <c r="H45" s="103"/>
    </row>
  </sheetData>
  <mergeCells count="46">
    <mergeCell ref="B43:C43"/>
    <mergeCell ref="B44:C44"/>
    <mergeCell ref="C29:G29"/>
    <mergeCell ref="H37:H39"/>
    <mergeCell ref="E44:G45"/>
    <mergeCell ref="E37:G39"/>
    <mergeCell ref="C32:G32"/>
    <mergeCell ref="C33:G33"/>
    <mergeCell ref="A38:D38"/>
    <mergeCell ref="H44:H45"/>
    <mergeCell ref="H40:H41"/>
    <mergeCell ref="E40:G41"/>
    <mergeCell ref="E42:G43"/>
    <mergeCell ref="H42:H43"/>
    <mergeCell ref="A2:H3"/>
    <mergeCell ref="A37:D37"/>
    <mergeCell ref="C34:G34"/>
    <mergeCell ref="C35:G35"/>
    <mergeCell ref="C36:G36"/>
    <mergeCell ref="C30:G30"/>
    <mergeCell ref="C31:G31"/>
    <mergeCell ref="C24:G24"/>
    <mergeCell ref="C25:G25"/>
    <mergeCell ref="C26:G26"/>
    <mergeCell ref="C28:G28"/>
    <mergeCell ref="C20:G20"/>
    <mergeCell ref="C21:G21"/>
    <mergeCell ref="C22:G22"/>
    <mergeCell ref="C23:G23"/>
    <mergeCell ref="C27:G27"/>
    <mergeCell ref="C16:G16"/>
    <mergeCell ref="C17:G17"/>
    <mergeCell ref="C18:G18"/>
    <mergeCell ref="C19:G19"/>
    <mergeCell ref="C12:G12"/>
    <mergeCell ref="C13:G13"/>
    <mergeCell ref="C14:G14"/>
    <mergeCell ref="C15:G15"/>
    <mergeCell ref="C8:G8"/>
    <mergeCell ref="C9:G9"/>
    <mergeCell ref="C10:G10"/>
    <mergeCell ref="C11:G11"/>
    <mergeCell ref="A4:H4"/>
    <mergeCell ref="C5:G5"/>
    <mergeCell ref="C6:G6"/>
    <mergeCell ref="C7:G7"/>
  </mergeCells>
  <printOptions/>
  <pageMargins left="1.02" right="0.39" top="0.17" bottom="0.46" header="0.29" footer="0.46"/>
  <pageSetup horizontalDpi="300" verticalDpi="300" orientation="portrait" scale="83" r:id="rId4"/>
  <drawing r:id="rId3"/>
  <legacyDrawing r:id="rId2"/>
  <oleObjects>
    <oleObject progId="" shapeId="1134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J28"/>
  <sheetViews>
    <sheetView workbookViewId="0" topLeftCell="A1">
      <selection activeCell="A12" sqref="A12"/>
    </sheetView>
  </sheetViews>
  <sheetFormatPr defaultColWidth="9.140625" defaultRowHeight="12.75"/>
  <sheetData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ht="15">
      <c r="J4" s="1"/>
    </row>
    <row r="5" ht="15">
      <c r="J5" s="1"/>
    </row>
    <row r="6" ht="15">
      <c r="J6" s="1"/>
    </row>
    <row r="7" ht="15">
      <c r="J7" s="1"/>
    </row>
    <row r="8" ht="15">
      <c r="J8" s="1"/>
    </row>
    <row r="9" ht="15">
      <c r="J9" s="1"/>
    </row>
    <row r="10" ht="15">
      <c r="J10" s="1"/>
    </row>
    <row r="11" ht="15">
      <c r="J11" s="1"/>
    </row>
    <row r="12" ht="15">
      <c r="J12" s="1"/>
    </row>
    <row r="13" ht="15">
      <c r="J13" s="1"/>
    </row>
    <row r="14" ht="15">
      <c r="J14" s="1"/>
    </row>
    <row r="15" ht="15">
      <c r="J15" s="1"/>
    </row>
    <row r="16" ht="15">
      <c r="J16" s="1"/>
    </row>
    <row r="17" ht="15">
      <c r="J17" s="1"/>
    </row>
    <row r="18" ht="15">
      <c r="J18" s="1"/>
    </row>
    <row r="19" ht="15">
      <c r="J19" s="1"/>
    </row>
    <row r="20" ht="15">
      <c r="J20" s="1"/>
    </row>
    <row r="21" ht="15">
      <c r="J21" s="1"/>
    </row>
    <row r="22" ht="15">
      <c r="J22" s="1"/>
    </row>
    <row r="23" ht="15">
      <c r="J23" s="1"/>
    </row>
    <row r="24" ht="15">
      <c r="J24" s="1"/>
    </row>
    <row r="25" ht="15">
      <c r="J25" s="1"/>
    </row>
    <row r="26" ht="15">
      <c r="J26" s="1"/>
    </row>
    <row r="27" spans="2:10" ht="15">
      <c r="B27" s="1"/>
      <c r="C27" s="1"/>
      <c r="D27" s="1"/>
      <c r="E27" s="1"/>
      <c r="F27" s="1"/>
      <c r="G27" s="1"/>
      <c r="H27" s="1"/>
      <c r="I27" s="1"/>
      <c r="J27" s="1"/>
    </row>
    <row r="28" spans="2:10" ht="15">
      <c r="B28" s="1"/>
      <c r="C28" s="1"/>
      <c r="D28" s="1"/>
      <c r="E28" s="1"/>
      <c r="F28" s="1"/>
      <c r="G28" s="1"/>
      <c r="H28" s="1"/>
      <c r="I28" s="1"/>
      <c r="J28" s="1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amaral</dc:creator>
  <cp:keywords/>
  <dc:description/>
  <cp:lastModifiedBy>Tasso</cp:lastModifiedBy>
  <cp:lastPrinted>2006-11-13T15:48:23Z</cp:lastPrinted>
  <dcterms:created xsi:type="dcterms:W3CDTF">2005-07-18T11:04:26Z</dcterms:created>
  <dcterms:modified xsi:type="dcterms:W3CDTF">2006-11-13T15:48:29Z</dcterms:modified>
  <cp:category/>
  <cp:version/>
  <cp:contentType/>
  <cp:contentStatus/>
</cp:coreProperties>
</file>