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4955" windowHeight="4215" activeTab="0"/>
  </bookViews>
  <sheets>
    <sheet name="Q.1" sheetId="1" r:id="rId1"/>
    <sheet name="Q.2b" sheetId="2" r:id="rId2"/>
    <sheet name="Q.2c" sheetId="3" r:id="rId3"/>
    <sheet name="Q.3" sheetId="4" r:id="rId4"/>
  </sheets>
  <definedNames/>
  <calcPr fullCalcOnLoad="1"/>
</workbook>
</file>

<file path=xl/sharedStrings.xml><?xml version="1.0" encoding="utf-8"?>
<sst xmlns="http://schemas.openxmlformats.org/spreadsheetml/2006/main" count="216" uniqueCount="170">
  <si>
    <t>But, Yee and Choy Ltd Partnership</t>
  </si>
  <si>
    <t>Computation of assessable profits for the year of assessment 2003/2004</t>
  </si>
  <si>
    <t>Basis Period: year ended 31 December 2003</t>
  </si>
  <si>
    <t>Net profits per account</t>
  </si>
  <si>
    <t>add: salary to partners</t>
  </si>
  <si>
    <t>interest on loan from Mr. Yee</t>
  </si>
  <si>
    <t>Less: depreciation allowance</t>
  </si>
  <si>
    <t>Adjusted profits of the partnership</t>
  </si>
  <si>
    <t>Statement of allocation of Profit and loss</t>
  </si>
  <si>
    <t>total</t>
  </si>
  <si>
    <t>But</t>
  </si>
  <si>
    <t>Yee</t>
  </si>
  <si>
    <t>Choy Ltd</t>
  </si>
  <si>
    <t>Computation of assesable profirs for the year of assessment 2004/2005</t>
  </si>
  <si>
    <t>Basis Period: year ended 31 December 2004</t>
  </si>
  <si>
    <t>Period 1 (1/1/2004-30/6/2004, AP=30,000/2=15,000)</t>
  </si>
  <si>
    <t>Mr. Yee</t>
  </si>
  <si>
    <t>Period 2 (1/7/2004-31/12/2004, AP=30,000/2=15,000)</t>
  </si>
  <si>
    <t>Mrs Yee</t>
  </si>
  <si>
    <t>Loss b/f set off</t>
  </si>
  <si>
    <t>Loss relief s19C(4)</t>
  </si>
  <si>
    <t>Net AP</t>
  </si>
  <si>
    <t>Tax thereon @16%</t>
  </si>
  <si>
    <t>Computation of Choy Ltd's assessable profits and statement of loss:</t>
  </si>
  <si>
    <t>2003/2004</t>
  </si>
  <si>
    <t>Profit</t>
  </si>
  <si>
    <t>Assessable profit</t>
  </si>
  <si>
    <t>Loss c/f</t>
  </si>
  <si>
    <t>2004/2005</t>
  </si>
  <si>
    <t>Assessable Profit</t>
  </si>
  <si>
    <t>Loss b/f</t>
  </si>
  <si>
    <t xml:space="preserve">Tax payable </t>
  </si>
  <si>
    <t>Question 1</t>
  </si>
  <si>
    <t>Statement of allocation of Profit and loss</t>
  </si>
  <si>
    <t>Total</t>
  </si>
  <si>
    <t>a</t>
  </si>
  <si>
    <t>5,000/2=2,500</t>
  </si>
  <si>
    <t>b</t>
  </si>
  <si>
    <t>Partnership</t>
  </si>
  <si>
    <t>(b)</t>
  </si>
  <si>
    <t>Cost</t>
  </si>
  <si>
    <t>Balancing charge</t>
  </si>
  <si>
    <t>Residue before sale</t>
  </si>
  <si>
    <t>Residue of expenditure after sale</t>
  </si>
  <si>
    <t>Residue after sale</t>
  </si>
  <si>
    <t>Question 3</t>
  </si>
  <si>
    <t>C</t>
  </si>
  <si>
    <t>Y/A 1999/2000</t>
  </si>
  <si>
    <t>D</t>
  </si>
  <si>
    <t>IA 20 % of $800,000</t>
  </si>
  <si>
    <t>AA 4% of $800,000</t>
  </si>
  <si>
    <t>Sales proceed</t>
  </si>
  <si>
    <t>Add: Balancing charge</t>
  </si>
  <si>
    <t>Had D used the building for a qualifying  purpose throughout, his 1st year of allowance</t>
  </si>
  <si>
    <t>would have been 2002/03. the 25th year after the year of 1st year (1999/2000) is 2024/25.</t>
  </si>
  <si>
    <t>From 2002/03 to 2024/25 inclusive is 23 years, and the allowance would be $700,000/23=$30,435.</t>
  </si>
  <si>
    <t>D, however, does not qualify for depreciaiton allowances until 2004/05. So no one gets an allowance</t>
  </si>
  <si>
    <t>$</t>
  </si>
  <si>
    <t>Total allowances available to E</t>
  </si>
  <si>
    <t>Y/A 2000/2001</t>
  </si>
  <si>
    <t>AA 4%</t>
  </si>
  <si>
    <t>Y/A 2001/02</t>
  </si>
  <si>
    <t>for 2001/02, 2002/03 and 2003/04. Notional allowances must therefore be written off for 2001/02,</t>
  </si>
  <si>
    <t>2002/03 and 2003/04 at an amount of 4% of the capital expenditure.</t>
  </si>
  <si>
    <t>Y/A 2001/02, 2002/03 and 2003/04</t>
  </si>
  <si>
    <t>Notional allowance (3 years) at $32,000 each year</t>
  </si>
  <si>
    <t>AA (IBA) from 2004/05 onwards (700,000/23)</t>
  </si>
  <si>
    <t>604,000/30,435=19.9~20 years</t>
  </si>
  <si>
    <r>
      <t>Fianl year of alowance 2023/24 (20Years)</t>
    </r>
    <r>
      <rPr>
        <vertAlign val="superscript"/>
        <sz val="12"/>
        <rFont val="Times New Roman"/>
        <family val="1"/>
      </rPr>
      <t>a</t>
    </r>
  </si>
  <si>
    <r>
      <t>25,735</t>
    </r>
    <r>
      <rPr>
        <vertAlign val="superscript"/>
        <sz val="12"/>
        <rFont val="Times New Roman"/>
        <family val="1"/>
      </rPr>
      <t>b</t>
    </r>
  </si>
  <si>
    <t>604,000-30,435*19=25,735</t>
  </si>
  <si>
    <t>30% Pool</t>
  </si>
  <si>
    <t>20% Pool</t>
  </si>
  <si>
    <t>10% Pool</t>
  </si>
  <si>
    <t>Allowance</t>
  </si>
  <si>
    <t>Reducing value b/f</t>
  </si>
  <si>
    <t>2004/05 additions</t>
  </si>
  <si>
    <t>Disposals</t>
  </si>
  <si>
    <t>Balancing charge</t>
  </si>
  <si>
    <t>AA</t>
  </si>
  <si>
    <t>Total allowance from the pools</t>
  </si>
  <si>
    <t>Allownace from the hire purchase agreement on a delivery van:</t>
  </si>
  <si>
    <t>The capital element of the instalments is $12,500 per month [$(180,000-30,000)/12]</t>
  </si>
  <si>
    <t>Initial Allowance (60%)  in 2004/05:</t>
  </si>
  <si>
    <t>Total IA in 2004/05</t>
  </si>
  <si>
    <t>Depreciation allowance schedule:</t>
  </si>
  <si>
    <t>Cash price january 2005</t>
  </si>
  <si>
    <t>IA</t>
  </si>
  <si>
    <t>AA (30%)</t>
  </si>
  <si>
    <t>Total Allownace from the hire purchase agreement</t>
  </si>
  <si>
    <t>The total tax depreciation allowance for the year of assessment 2004/05:</t>
  </si>
  <si>
    <t>New furniture</t>
  </si>
  <si>
    <t>Down payment $30,000</t>
  </si>
  <si>
    <t>Instalements from 1.2.2005 to 31.3.2005 ($12,500*2*0.6)</t>
  </si>
  <si>
    <t>(c )</t>
  </si>
  <si>
    <t>D would get CBA amounting to 4% of the cost i.e.$800,000*4%=$32,000 for 2002/03 and 2003/04.</t>
  </si>
  <si>
    <t>In 2003/04, Mr But share of profit in partnership is 0, thus, no tax liability. In 2004/2005, Mr.</t>
  </si>
  <si>
    <t xml:space="preserve">But has a share of profit, thus tax payable is $1200 at rate of 16%. Although he suffered a loss </t>
  </si>
  <si>
    <t xml:space="preserve">profits of the same trade carried on by the same individual unless personal assessment is elected </t>
  </si>
  <si>
    <t>and loss is dealt with under PA.</t>
  </si>
  <si>
    <t xml:space="preserve">in his proprietorship business, loss in proprietorship cannot set off the profit in partnership. As </t>
  </si>
  <si>
    <t xml:space="preserve">stated in s19C(1)&amp; (3), loss relief for individual is to be carried forward and set off against future </t>
  </si>
  <si>
    <t>Interest on capital contributed by Choy Ltd</t>
  </si>
  <si>
    <t>Depreciation</t>
  </si>
  <si>
    <t>Salary</t>
  </si>
  <si>
    <t>Interest on capital</t>
  </si>
  <si>
    <t>Balance (1:1:2)</t>
  </si>
  <si>
    <t>Sub total</t>
  </si>
  <si>
    <t>Overall allocation</t>
  </si>
  <si>
    <t>Sub-total</t>
  </si>
  <si>
    <t>Air-conditioning Plant</t>
  </si>
  <si>
    <t>Assets lost in fire</t>
  </si>
  <si>
    <t>Business car taken for private use</t>
  </si>
  <si>
    <t>Private Car taken for business</t>
  </si>
  <si>
    <t>Car</t>
  </si>
  <si>
    <t>Business</t>
  </si>
  <si>
    <t>Allowance</t>
  </si>
  <si>
    <t>Notional allowance (120,000*0.3)</t>
  </si>
  <si>
    <t>AA on 30% (84,000*0.3)</t>
  </si>
  <si>
    <t>*2/3</t>
  </si>
  <si>
    <t>WDV at 31/3/05</t>
  </si>
  <si>
    <t>Total Allowance from Private Car taken for private use</t>
  </si>
  <si>
    <t>Question 2</t>
  </si>
  <si>
    <t>IA 60%</t>
  </si>
  <si>
    <t>Question 2</t>
  </si>
  <si>
    <t>(b)</t>
  </si>
  <si>
    <t>Y/A 2001/02</t>
  </si>
  <si>
    <t>Decaded Ltd</t>
  </si>
  <si>
    <t>$</t>
  </si>
  <si>
    <t>Deemed qualifying expenditure ($18m*5/9)</t>
  </si>
  <si>
    <t>IA 20% of $10m</t>
  </si>
  <si>
    <t>AA 4% of $10m</t>
  </si>
  <si>
    <r>
      <t xml:space="preserve">The IBA of Decaded Ltd is </t>
    </r>
    <r>
      <rPr>
        <u val="single"/>
        <sz val="12"/>
        <rFont val="Times New Roman"/>
        <family val="1"/>
      </rPr>
      <t>$2,400,000</t>
    </r>
  </si>
  <si>
    <t>Y/A 2002/03</t>
  </si>
  <si>
    <t>Residue before sale</t>
  </si>
  <si>
    <t>Sales proceed ($18.9m*5/9)</t>
  </si>
  <si>
    <t>Excess</t>
  </si>
  <si>
    <t>Balancing charge, limited to allowance given</t>
  </si>
  <si>
    <t>Eagle Ltd</t>
  </si>
  <si>
    <t>Add: Balancing charge</t>
  </si>
  <si>
    <t>Residue of expenditure after sale</t>
  </si>
  <si>
    <t>Y/A 2003/04</t>
  </si>
  <si>
    <t>Deemed qualifying expenditure</t>
  </si>
  <si>
    <t>AA (CBA) 4% of $10m</t>
  </si>
  <si>
    <t>Y/A 2004/05</t>
  </si>
  <si>
    <t>Residue after sale</t>
  </si>
  <si>
    <t>Notional allowance (1 year) at $400,000 each year</t>
  </si>
  <si>
    <t>Total allowances available</t>
  </si>
  <si>
    <t>Year of 1st use</t>
  </si>
  <si>
    <t>2001/02</t>
  </si>
  <si>
    <t>Year in which AA is 1st available to Eagle Ltd</t>
  </si>
  <si>
    <t>2003/04</t>
  </si>
  <si>
    <t>25th year from the year of 1st use</t>
  </si>
  <si>
    <t>2026/27</t>
  </si>
  <si>
    <t>No. of years from 2003/04 to 2026/27</t>
  </si>
  <si>
    <t>24 (inclusive)</t>
  </si>
  <si>
    <t>AA (IBA) in 2004/05 and onwards ($10m/24)</t>
  </si>
  <si>
    <t>(a)</t>
  </si>
  <si>
    <t>Add: salary to partners</t>
  </si>
  <si>
    <t>Interest on loan</t>
  </si>
  <si>
    <t>Loss reliefs.19C(5)</t>
  </si>
  <si>
    <t>Net loss c/f</t>
  </si>
  <si>
    <t>Tax payable</t>
  </si>
  <si>
    <t>31,250*8,750/(8,750+37,500)=5,912</t>
  </si>
  <si>
    <t>31,250*37,500/(8,750+37,500)=25,388</t>
  </si>
  <si>
    <t>Share of loss</t>
  </si>
  <si>
    <t>Loss relief s.19C (5)</t>
  </si>
  <si>
    <t>Loss relief s19C(4)</t>
  </si>
  <si>
    <r>
      <t>Reallocation</t>
    </r>
    <r>
      <rPr>
        <vertAlign val="superscript"/>
        <sz val="10"/>
        <rFont val="Arial"/>
        <family val="2"/>
      </rPr>
      <t>a</t>
    </r>
  </si>
  <si>
    <r>
      <t>Reallocation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</si>
</sst>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);\(#,##0\)"/>
    <numFmt numFmtId="181" formatCode="[$-404]AM/PM\ hh:mm:ss"/>
    <numFmt numFmtId="182" formatCode="#,##0.0_);\(#,##0.0\)"/>
    <numFmt numFmtId="183" formatCode="#,##0.00_);\(#,##0.00\)"/>
    <numFmt numFmtId="184" formatCode="#,##0_);[Red]\(#,##0\)"/>
  </numFmts>
  <fonts count="1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180" fontId="1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180" fontId="3" fillId="0" borderId="2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1" fillId="0" borderId="0" xfId="0" applyNumberFormat="1" applyFont="1" applyAlignment="1">
      <alignment vertical="center"/>
    </xf>
    <xf numFmtId="37" fontId="3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180" fontId="9" fillId="0" borderId="7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1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12" fillId="0" borderId="0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0" fontId="9" fillId="0" borderId="9" xfId="0" applyNumberFormat="1" applyFont="1" applyBorder="1" applyAlignment="1">
      <alignment horizontal="right" vertical="center"/>
    </xf>
    <xf numFmtId="180" fontId="9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80" fontId="9" fillId="0" borderId="4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A17" sqref="A17:I17"/>
    </sheetView>
  </sheetViews>
  <sheetFormatPr defaultColWidth="9.00390625" defaultRowHeight="16.5"/>
  <cols>
    <col min="1" max="1" width="3.00390625" style="1" customWidth="1"/>
    <col min="2" max="2" width="20.75390625" style="1" customWidth="1"/>
    <col min="3" max="3" width="7.625" style="1" customWidth="1"/>
    <col min="4" max="4" width="5.125" style="1" customWidth="1"/>
    <col min="5" max="6" width="12.125" style="1" customWidth="1"/>
    <col min="7" max="7" width="3.50390625" style="1" hidden="1" customWidth="1"/>
    <col min="8" max="9" width="12.125" style="1" customWidth="1"/>
    <col min="10" max="16384" width="9.00390625" style="1" customWidth="1"/>
  </cols>
  <sheetData>
    <row r="1" spans="1:9" ht="15.75">
      <c r="A1" s="31" t="s">
        <v>32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1" t="s">
        <v>157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5.7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34" t="s">
        <v>3</v>
      </c>
      <c r="B6" s="34"/>
      <c r="C6" s="34"/>
      <c r="D6" s="34"/>
      <c r="E6" s="31"/>
      <c r="F6" s="34"/>
      <c r="G6" s="34"/>
      <c r="H6" s="35">
        <v>-550000</v>
      </c>
      <c r="I6" s="36"/>
    </row>
    <row r="7" spans="1:9" ht="15.75">
      <c r="A7" s="34" t="s">
        <v>158</v>
      </c>
      <c r="B7" s="34"/>
      <c r="C7" s="34"/>
      <c r="D7" s="34"/>
      <c r="E7" s="31"/>
      <c r="F7" s="37">
        <v>270000</v>
      </c>
      <c r="G7" s="37"/>
      <c r="H7" s="38"/>
      <c r="I7" s="39"/>
    </row>
    <row r="8" spans="1:9" ht="15.75">
      <c r="A8" s="34" t="s">
        <v>102</v>
      </c>
      <c r="B8" s="34"/>
      <c r="C8" s="34"/>
      <c r="D8" s="34"/>
      <c r="E8" s="31"/>
      <c r="F8" s="37">
        <v>280000</v>
      </c>
      <c r="G8" s="37"/>
      <c r="H8" s="38"/>
      <c r="I8" s="39"/>
    </row>
    <row r="9" spans="1:9" ht="15.75">
      <c r="A9" s="34" t="s">
        <v>5</v>
      </c>
      <c r="B9" s="34"/>
      <c r="C9" s="34"/>
      <c r="D9" s="31"/>
      <c r="E9" s="31"/>
      <c r="F9" s="37">
        <v>20000</v>
      </c>
      <c r="G9" s="37"/>
      <c r="H9" s="38"/>
      <c r="I9" s="39"/>
    </row>
    <row r="10" spans="1:9" ht="16.5" thickBot="1">
      <c r="A10" s="31" t="s">
        <v>103</v>
      </c>
      <c r="B10" s="31"/>
      <c r="C10" s="31"/>
      <c r="D10" s="31"/>
      <c r="E10" s="31"/>
      <c r="F10" s="40">
        <v>150000</v>
      </c>
      <c r="G10" s="40"/>
      <c r="H10" s="38"/>
      <c r="I10" s="39"/>
    </row>
    <row r="11" spans="1:9" ht="16.5" thickBot="1">
      <c r="A11" s="31"/>
      <c r="B11" s="31"/>
      <c r="C11" s="31"/>
      <c r="D11" s="31"/>
      <c r="E11" s="31"/>
      <c r="F11" s="41"/>
      <c r="G11" s="41"/>
      <c r="H11" s="42">
        <f>SUM(F7:G10)</f>
        <v>720000</v>
      </c>
      <c r="I11" s="36"/>
    </row>
    <row r="12" spans="1:9" ht="15.75">
      <c r="A12" s="31"/>
      <c r="B12" s="31"/>
      <c r="C12" s="31"/>
      <c r="D12" s="31"/>
      <c r="E12" s="31"/>
      <c r="F12" s="34"/>
      <c r="G12" s="34"/>
      <c r="H12" s="43">
        <f>+H6+H11</f>
        <v>170000</v>
      </c>
      <c r="I12" s="36"/>
    </row>
    <row r="13" spans="1:9" ht="16.5" thickBot="1">
      <c r="A13" s="34" t="s">
        <v>6</v>
      </c>
      <c r="B13" s="34"/>
      <c r="C13" s="34"/>
      <c r="D13" s="31"/>
      <c r="E13" s="31"/>
      <c r="F13" s="34"/>
      <c r="G13" s="34"/>
      <c r="H13" s="42">
        <v>-200000</v>
      </c>
      <c r="I13" s="36"/>
    </row>
    <row r="14" spans="1:9" ht="16.5" thickBot="1">
      <c r="A14" s="34" t="s">
        <v>7</v>
      </c>
      <c r="B14" s="34"/>
      <c r="C14" s="34"/>
      <c r="D14" s="31"/>
      <c r="E14" s="31"/>
      <c r="F14" s="34"/>
      <c r="G14" s="34"/>
      <c r="H14" s="44">
        <f>+H12+H13</f>
        <v>-30000</v>
      </c>
      <c r="I14" s="36"/>
    </row>
    <row r="15" spans="1:9" ht="16.5" thickTop="1">
      <c r="A15" s="31"/>
      <c r="B15" s="31"/>
      <c r="C15" s="31"/>
      <c r="D15" s="31"/>
      <c r="E15" s="31"/>
      <c r="F15" s="34"/>
      <c r="G15" s="34"/>
      <c r="H15" s="45"/>
      <c r="I15" s="39"/>
    </row>
    <row r="16" spans="1:9" ht="15.75">
      <c r="A16" s="31"/>
      <c r="B16" s="31"/>
      <c r="C16" s="31"/>
      <c r="D16" s="31"/>
      <c r="E16" s="31"/>
      <c r="F16" s="31"/>
      <c r="G16" s="31"/>
      <c r="H16" s="46"/>
      <c r="I16" s="46"/>
    </row>
    <row r="17" spans="1:9" ht="15.75">
      <c r="A17" s="47" t="s">
        <v>33</v>
      </c>
      <c r="B17" s="48"/>
      <c r="C17" s="48"/>
      <c r="D17" s="48"/>
      <c r="E17" s="48"/>
      <c r="F17" s="48"/>
      <c r="G17" s="48"/>
      <c r="H17" s="48"/>
      <c r="I17" s="48"/>
    </row>
    <row r="18" spans="1:9" ht="15.75">
      <c r="A18" s="31"/>
      <c r="B18" s="31"/>
      <c r="C18" s="32" t="s">
        <v>34</v>
      </c>
      <c r="D18" s="32"/>
      <c r="E18" s="49" t="s">
        <v>10</v>
      </c>
      <c r="F18" s="32" t="s">
        <v>11</v>
      </c>
      <c r="G18" s="32"/>
      <c r="H18" s="49" t="s">
        <v>12</v>
      </c>
      <c r="I18" s="49"/>
    </row>
    <row r="19" spans="1:9" ht="15.75">
      <c r="A19" s="31" t="s">
        <v>104</v>
      </c>
      <c r="B19" s="31"/>
      <c r="C19" s="37">
        <v>270000</v>
      </c>
      <c r="D19" s="37"/>
      <c r="E19" s="35">
        <v>150000</v>
      </c>
      <c r="F19" s="37">
        <v>120000</v>
      </c>
      <c r="G19" s="37"/>
      <c r="H19" s="38"/>
      <c r="I19" s="38"/>
    </row>
    <row r="20" spans="1:9" ht="15.75">
      <c r="A20" s="34" t="s">
        <v>105</v>
      </c>
      <c r="B20" s="34"/>
      <c r="C20" s="37">
        <v>280000</v>
      </c>
      <c r="D20" s="37"/>
      <c r="E20" s="31"/>
      <c r="F20" s="34"/>
      <c r="G20" s="34"/>
      <c r="H20" s="35">
        <v>280000</v>
      </c>
      <c r="I20" s="35"/>
    </row>
    <row r="21" spans="1:9" ht="15.75">
      <c r="A21" s="34" t="s">
        <v>159</v>
      </c>
      <c r="B21" s="34"/>
      <c r="C21" s="37">
        <v>20000</v>
      </c>
      <c r="D21" s="37"/>
      <c r="E21" s="31"/>
      <c r="F21" s="37">
        <v>20000</v>
      </c>
      <c r="G21" s="37"/>
      <c r="H21" s="38"/>
      <c r="I21" s="38"/>
    </row>
    <row r="22" spans="1:9" ht="16.5" thickBot="1">
      <c r="A22" s="34" t="s">
        <v>106</v>
      </c>
      <c r="B22" s="34"/>
      <c r="C22" s="40">
        <v>-600000</v>
      </c>
      <c r="D22" s="40"/>
      <c r="E22" s="42">
        <v>-150000</v>
      </c>
      <c r="F22" s="40">
        <v>-150000</v>
      </c>
      <c r="G22" s="40"/>
      <c r="H22" s="42">
        <v>-300000</v>
      </c>
      <c r="I22" s="36"/>
    </row>
    <row r="23" spans="1:9" ht="15.75">
      <c r="A23" s="31" t="s">
        <v>109</v>
      </c>
      <c r="B23" s="31"/>
      <c r="C23" s="50">
        <v>-30000</v>
      </c>
      <c r="D23" s="50"/>
      <c r="E23" s="35">
        <v>0</v>
      </c>
      <c r="F23" s="50">
        <v>-10000</v>
      </c>
      <c r="G23" s="50"/>
      <c r="H23" s="43">
        <v>-20000</v>
      </c>
      <c r="I23" s="36"/>
    </row>
    <row r="24" spans="1:9" ht="16.5" thickBot="1">
      <c r="A24" s="34" t="s">
        <v>160</v>
      </c>
      <c r="B24" s="34"/>
      <c r="C24" s="40">
        <v>13000</v>
      </c>
      <c r="D24" s="40"/>
      <c r="E24" s="51"/>
      <c r="F24" s="52"/>
      <c r="G24" s="52"/>
      <c r="H24" s="42">
        <v>13000</v>
      </c>
      <c r="I24" s="36"/>
    </row>
    <row r="25" spans="1:9" ht="16.5" thickBot="1">
      <c r="A25" s="31" t="s">
        <v>161</v>
      </c>
      <c r="B25" s="31"/>
      <c r="C25" s="53">
        <v>-17000</v>
      </c>
      <c r="D25" s="53"/>
      <c r="E25" s="54">
        <v>0</v>
      </c>
      <c r="F25" s="53">
        <v>-10000</v>
      </c>
      <c r="G25" s="53"/>
      <c r="H25" s="44">
        <v>-7000</v>
      </c>
      <c r="I25" s="36"/>
    </row>
    <row r="26" spans="1:9" ht="17.25" thickBot="1" thickTop="1">
      <c r="A26" s="31" t="s">
        <v>162</v>
      </c>
      <c r="B26" s="31"/>
      <c r="C26" s="55">
        <v>0</v>
      </c>
      <c r="D26" s="55"/>
      <c r="E26" s="56"/>
      <c r="F26" s="57"/>
      <c r="G26" s="57"/>
      <c r="H26" s="58"/>
      <c r="I26" s="39"/>
    </row>
    <row r="27" spans="1:9" ht="16.5" thickTop="1">
      <c r="A27" s="31"/>
      <c r="B27" s="31"/>
      <c r="C27" s="34"/>
      <c r="D27" s="34"/>
      <c r="E27" s="31"/>
      <c r="F27" s="59"/>
      <c r="G27" s="59"/>
      <c r="H27" s="34"/>
      <c r="I27" s="34"/>
    </row>
    <row r="28" spans="1:9" ht="15.75">
      <c r="A28" s="31"/>
      <c r="B28" s="31"/>
      <c r="C28" s="34"/>
      <c r="D28" s="34"/>
      <c r="E28" s="31"/>
      <c r="F28" s="34"/>
      <c r="G28" s="34"/>
      <c r="H28" s="34"/>
      <c r="I28" s="34"/>
    </row>
    <row r="29" spans="1:9" ht="15.75">
      <c r="A29" s="32" t="s">
        <v>13</v>
      </c>
      <c r="B29" s="32"/>
      <c r="C29" s="32"/>
      <c r="D29" s="32"/>
      <c r="E29" s="32"/>
      <c r="F29" s="32"/>
      <c r="G29" s="32"/>
      <c r="H29" s="32"/>
      <c r="I29" s="32"/>
    </row>
    <row r="30" spans="1:9" ht="15.75">
      <c r="A30" s="33" t="s">
        <v>14</v>
      </c>
      <c r="B30" s="33"/>
      <c r="C30" s="33"/>
      <c r="D30" s="33"/>
      <c r="E30" s="33"/>
      <c r="F30" s="33"/>
      <c r="G30" s="33"/>
      <c r="H30" s="33"/>
      <c r="I30" s="33"/>
    </row>
    <row r="31" spans="1:9" ht="15.75">
      <c r="A31" s="34" t="s">
        <v>3</v>
      </c>
      <c r="B31" s="34"/>
      <c r="C31" s="34"/>
      <c r="D31" s="34"/>
      <c r="E31" s="31"/>
      <c r="F31" s="34"/>
      <c r="G31" s="34"/>
      <c r="H31" s="35">
        <v>-465000</v>
      </c>
      <c r="I31" s="36"/>
    </row>
    <row r="32" spans="1:9" ht="15.75">
      <c r="A32" s="34" t="s">
        <v>4</v>
      </c>
      <c r="B32" s="34"/>
      <c r="C32" s="34"/>
      <c r="D32" s="34"/>
      <c r="E32" s="31"/>
      <c r="F32" s="37">
        <v>215000</v>
      </c>
      <c r="G32" s="37"/>
      <c r="H32" s="38"/>
      <c r="I32" s="39"/>
    </row>
    <row r="33" spans="1:9" ht="15.75">
      <c r="A33" s="34" t="s">
        <v>102</v>
      </c>
      <c r="B33" s="34"/>
      <c r="C33" s="34"/>
      <c r="D33" s="34"/>
      <c r="E33" s="31"/>
      <c r="F33" s="37">
        <v>280000</v>
      </c>
      <c r="G33" s="37"/>
      <c r="H33" s="38"/>
      <c r="I33" s="39"/>
    </row>
    <row r="34" spans="1:9" ht="16.5" thickBot="1">
      <c r="A34" s="31" t="s">
        <v>103</v>
      </c>
      <c r="B34" s="31"/>
      <c r="C34" s="34"/>
      <c r="D34" s="34"/>
      <c r="E34" s="31"/>
      <c r="F34" s="40">
        <v>150000</v>
      </c>
      <c r="G34" s="40"/>
      <c r="H34" s="38"/>
      <c r="I34" s="39"/>
    </row>
    <row r="35" spans="1:9" ht="16.5" thickBot="1">
      <c r="A35" s="31"/>
      <c r="B35" s="31"/>
      <c r="C35" s="34"/>
      <c r="D35" s="34"/>
      <c r="E35" s="31"/>
      <c r="F35" s="41"/>
      <c r="G35" s="41"/>
      <c r="H35" s="42">
        <v>645000</v>
      </c>
      <c r="I35" s="36"/>
    </row>
    <row r="36" spans="1:9" ht="15.75">
      <c r="A36" s="31"/>
      <c r="B36" s="31"/>
      <c r="C36" s="34"/>
      <c r="D36" s="34"/>
      <c r="E36" s="31"/>
      <c r="F36" s="34"/>
      <c r="G36" s="34"/>
      <c r="H36" s="43">
        <v>180000</v>
      </c>
      <c r="I36" s="36"/>
    </row>
    <row r="37" spans="1:9" ht="16.5" thickBot="1">
      <c r="A37" s="34" t="s">
        <v>6</v>
      </c>
      <c r="B37" s="34"/>
      <c r="C37" s="34"/>
      <c r="D37" s="34"/>
      <c r="E37" s="31"/>
      <c r="F37" s="34"/>
      <c r="G37" s="34"/>
      <c r="H37" s="42">
        <v>-150000</v>
      </c>
      <c r="I37" s="36"/>
    </row>
    <row r="38" spans="1:9" ht="16.5" thickBot="1">
      <c r="A38" s="34" t="s">
        <v>7</v>
      </c>
      <c r="B38" s="34"/>
      <c r="C38" s="34"/>
      <c r="D38" s="34"/>
      <c r="E38" s="31"/>
      <c r="F38" s="34"/>
      <c r="G38" s="34"/>
      <c r="H38" s="44">
        <v>30000</v>
      </c>
      <c r="I38" s="36"/>
    </row>
    <row r="39" spans="1:9" ht="16.5" thickTop="1">
      <c r="A39" s="31"/>
      <c r="B39" s="31"/>
      <c r="C39" s="31"/>
      <c r="D39" s="31"/>
      <c r="E39" s="31"/>
      <c r="F39" s="31"/>
      <c r="G39" s="31"/>
      <c r="H39" s="36"/>
      <c r="I39" s="36"/>
    </row>
    <row r="40" spans="1:9" ht="15.75">
      <c r="A40" s="31"/>
      <c r="B40" s="31"/>
      <c r="C40" s="31"/>
      <c r="D40" s="31"/>
      <c r="E40" s="31"/>
      <c r="F40" s="31"/>
      <c r="G40" s="31"/>
      <c r="H40" s="36"/>
      <c r="I40" s="36"/>
    </row>
    <row r="41" spans="1:9" ht="15.75">
      <c r="A41" s="31"/>
      <c r="B41" s="31"/>
      <c r="C41" s="31"/>
      <c r="D41" s="31"/>
      <c r="E41" s="31"/>
      <c r="F41" s="31"/>
      <c r="G41" s="31"/>
      <c r="H41" s="36"/>
      <c r="I41" s="36"/>
    </row>
    <row r="42" spans="1:9" ht="15.75">
      <c r="A42" s="31"/>
      <c r="B42" s="31"/>
      <c r="C42" s="31"/>
      <c r="D42" s="31"/>
      <c r="E42" s="31"/>
      <c r="F42" s="31"/>
      <c r="G42" s="31"/>
      <c r="H42" s="36"/>
      <c r="I42" s="36"/>
    </row>
    <row r="43" spans="1:9" ht="15.75">
      <c r="A43" s="31"/>
      <c r="B43" s="31"/>
      <c r="C43" s="31"/>
      <c r="D43" s="31"/>
      <c r="E43" s="31"/>
      <c r="F43" s="31"/>
      <c r="G43" s="31"/>
      <c r="H43" s="36"/>
      <c r="I43" s="36"/>
    </row>
    <row r="44" spans="1:9" ht="15.75">
      <c r="A44" s="31"/>
      <c r="B44" s="31"/>
      <c r="C44" s="31"/>
      <c r="D44" s="31"/>
      <c r="E44" s="31"/>
      <c r="F44" s="31"/>
      <c r="G44" s="31"/>
      <c r="H44" s="36"/>
      <c r="I44" s="36"/>
    </row>
    <row r="45" spans="1:9" ht="15.75">
      <c r="A45" s="31"/>
      <c r="B45" s="31"/>
      <c r="C45" s="34"/>
      <c r="D45" s="34"/>
      <c r="E45" s="31"/>
      <c r="F45" s="34"/>
      <c r="G45" s="34"/>
      <c r="H45" s="60"/>
      <c r="I45" s="60"/>
    </row>
    <row r="46" spans="1:9" ht="15.75">
      <c r="A46" s="31"/>
      <c r="B46" s="31"/>
      <c r="C46" s="34"/>
      <c r="D46" s="34"/>
      <c r="E46" s="31"/>
      <c r="F46" s="34"/>
      <c r="G46" s="34"/>
      <c r="H46" s="34"/>
      <c r="I46" s="34"/>
    </row>
    <row r="47" spans="1:9" ht="15.75">
      <c r="A47" s="33" t="s">
        <v>8</v>
      </c>
      <c r="B47" s="33"/>
      <c r="C47" s="33"/>
      <c r="D47" s="33"/>
      <c r="E47" s="33"/>
      <c r="F47" s="33"/>
      <c r="G47" s="33"/>
      <c r="H47" s="33"/>
      <c r="I47" s="33"/>
    </row>
    <row r="48" spans="1:9" ht="15.75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.75">
      <c r="A49" s="62" t="s">
        <v>15</v>
      </c>
      <c r="B49" s="62"/>
      <c r="C49" s="62"/>
      <c r="D49" s="62"/>
      <c r="E49" s="62"/>
      <c r="F49" s="63"/>
      <c r="G49" s="64"/>
      <c r="H49" s="64"/>
      <c r="I49" s="31"/>
    </row>
    <row r="50" spans="1:9" ht="15.75">
      <c r="A50" s="31"/>
      <c r="B50" s="31"/>
      <c r="C50" s="32" t="s">
        <v>34</v>
      </c>
      <c r="D50" s="32"/>
      <c r="E50" s="49" t="s">
        <v>10</v>
      </c>
      <c r="F50" s="49" t="s">
        <v>16</v>
      </c>
      <c r="G50" s="32" t="s">
        <v>12</v>
      </c>
      <c r="H50" s="32"/>
      <c r="I50" s="31"/>
    </row>
    <row r="51" spans="1:9" ht="15.75">
      <c r="A51" s="31" t="s">
        <v>104</v>
      </c>
      <c r="B51" s="31"/>
      <c r="C51" s="37">
        <v>135000</v>
      </c>
      <c r="D51" s="37"/>
      <c r="E51" s="35">
        <v>75000</v>
      </c>
      <c r="F51" s="35">
        <v>60000</v>
      </c>
      <c r="G51" s="34"/>
      <c r="H51" s="34"/>
      <c r="I51" s="31"/>
    </row>
    <row r="52" spans="1:9" ht="15.75">
      <c r="A52" s="34" t="s">
        <v>105</v>
      </c>
      <c r="B52" s="34"/>
      <c r="C52" s="37">
        <v>140000</v>
      </c>
      <c r="D52" s="37"/>
      <c r="E52" s="31"/>
      <c r="F52" s="31"/>
      <c r="G52" s="37">
        <v>140000</v>
      </c>
      <c r="H52" s="37"/>
      <c r="I52" s="31"/>
    </row>
    <row r="53" spans="1:9" ht="16.5" thickBot="1">
      <c r="A53" s="34" t="s">
        <v>106</v>
      </c>
      <c r="B53" s="34"/>
      <c r="C53" s="40">
        <v>-260000</v>
      </c>
      <c r="D53" s="40"/>
      <c r="E53" s="42">
        <v>-65000</v>
      </c>
      <c r="F53" s="42">
        <v>-65000</v>
      </c>
      <c r="G53" s="40">
        <v>-130000</v>
      </c>
      <c r="H53" s="40"/>
      <c r="I53" s="31"/>
    </row>
    <row r="54" spans="1:9" ht="15.75">
      <c r="A54" s="31"/>
      <c r="B54" s="31"/>
      <c r="C54" s="50">
        <v>15000</v>
      </c>
      <c r="D54" s="50"/>
      <c r="E54" s="35">
        <v>10000</v>
      </c>
      <c r="F54" s="35">
        <v>-5000</v>
      </c>
      <c r="G54" s="50">
        <v>10000</v>
      </c>
      <c r="H54" s="50"/>
      <c r="I54" s="31"/>
    </row>
    <row r="55" spans="1:9" ht="16.5" thickBot="1">
      <c r="A55" s="31" t="s">
        <v>168</v>
      </c>
      <c r="B55" s="31"/>
      <c r="C55" s="52"/>
      <c r="D55" s="52"/>
      <c r="E55" s="35">
        <v>-2500</v>
      </c>
      <c r="F55" s="35">
        <v>5000</v>
      </c>
      <c r="G55" s="40">
        <v>-2500</v>
      </c>
      <c r="H55" s="40"/>
      <c r="I55" s="31"/>
    </row>
    <row r="56" spans="1:9" ht="16.5" thickBot="1">
      <c r="A56" s="31" t="s">
        <v>109</v>
      </c>
      <c r="B56" s="31"/>
      <c r="C56" s="53">
        <v>15000</v>
      </c>
      <c r="D56" s="53"/>
      <c r="E56" s="44">
        <v>7500</v>
      </c>
      <c r="F56" s="44">
        <v>0</v>
      </c>
      <c r="G56" s="53">
        <v>7500</v>
      </c>
      <c r="H56" s="53"/>
      <c r="I56" s="31"/>
    </row>
    <row r="57" spans="1:9" ht="16.5" thickTop="1">
      <c r="A57" s="31"/>
      <c r="B57" s="31"/>
      <c r="C57" s="36"/>
      <c r="D57" s="36"/>
      <c r="E57" s="36"/>
      <c r="F57" s="36"/>
      <c r="G57" s="36"/>
      <c r="H57" s="36"/>
      <c r="I57" s="31"/>
    </row>
    <row r="58" spans="1:9" s="8" customFormat="1" ht="15.75">
      <c r="A58" s="65" t="s">
        <v>35</v>
      </c>
      <c r="B58" s="46" t="s">
        <v>36</v>
      </c>
      <c r="C58" s="36"/>
      <c r="D58" s="36"/>
      <c r="E58" s="36"/>
      <c r="F58" s="36"/>
      <c r="G58" s="36"/>
      <c r="H58" s="36"/>
      <c r="I58" s="46"/>
    </row>
    <row r="59" spans="1:9" ht="15.75">
      <c r="A59" s="31"/>
      <c r="B59" s="31"/>
      <c r="C59" s="60"/>
      <c r="D59" s="60"/>
      <c r="E59" s="31"/>
      <c r="F59" s="31"/>
      <c r="G59" s="60"/>
      <c r="H59" s="60"/>
      <c r="I59" s="31"/>
    </row>
    <row r="60" spans="1:9" ht="15.75">
      <c r="A60" s="62" t="s">
        <v>17</v>
      </c>
      <c r="B60" s="62"/>
      <c r="C60" s="62"/>
      <c r="D60" s="62"/>
      <c r="E60" s="62"/>
      <c r="F60" s="31"/>
      <c r="G60" s="34"/>
      <c r="H60" s="34"/>
      <c r="I60" s="31"/>
    </row>
    <row r="61" spans="1:9" ht="15.75">
      <c r="A61" s="31"/>
      <c r="B61" s="31"/>
      <c r="C61" s="32" t="s">
        <v>34</v>
      </c>
      <c r="D61" s="32"/>
      <c r="E61" s="49" t="s">
        <v>10</v>
      </c>
      <c r="F61" s="49" t="s">
        <v>16</v>
      </c>
      <c r="G61" s="32" t="s">
        <v>12</v>
      </c>
      <c r="H61" s="32"/>
      <c r="I61" s="49" t="s">
        <v>18</v>
      </c>
    </row>
    <row r="62" spans="1:9" ht="15.75">
      <c r="A62" s="31" t="s">
        <v>104</v>
      </c>
      <c r="B62" s="31"/>
      <c r="C62" s="37">
        <v>80000</v>
      </c>
      <c r="D62" s="37"/>
      <c r="E62" s="35">
        <v>0</v>
      </c>
      <c r="F62" s="35">
        <v>60000</v>
      </c>
      <c r="G62" s="34"/>
      <c r="H62" s="34"/>
      <c r="I62" s="35">
        <v>20000</v>
      </c>
    </row>
    <row r="63" spans="1:9" ht="15.75">
      <c r="A63" s="34" t="s">
        <v>105</v>
      </c>
      <c r="B63" s="34"/>
      <c r="C63" s="37">
        <v>140000</v>
      </c>
      <c r="D63" s="37"/>
      <c r="E63" s="31"/>
      <c r="F63" s="31"/>
      <c r="G63" s="37">
        <v>140000</v>
      </c>
      <c r="H63" s="37"/>
      <c r="I63" s="38"/>
    </row>
    <row r="64" spans="1:9" ht="16.5" thickBot="1">
      <c r="A64" s="34" t="s">
        <v>106</v>
      </c>
      <c r="B64" s="34"/>
      <c r="C64" s="40">
        <v>-205000</v>
      </c>
      <c r="D64" s="40"/>
      <c r="E64" s="51"/>
      <c r="F64" s="42">
        <v>-51250</v>
      </c>
      <c r="G64" s="40">
        <v>-102500</v>
      </c>
      <c r="H64" s="40"/>
      <c r="I64" s="42">
        <v>-51250</v>
      </c>
    </row>
    <row r="65" spans="1:9" ht="15.75">
      <c r="A65" s="31"/>
      <c r="B65" s="31"/>
      <c r="C65" s="50">
        <v>15000</v>
      </c>
      <c r="D65" s="50"/>
      <c r="E65" s="35">
        <v>0</v>
      </c>
      <c r="F65" s="35">
        <v>8750</v>
      </c>
      <c r="G65" s="50">
        <v>37500</v>
      </c>
      <c r="H65" s="50"/>
      <c r="I65" s="43">
        <v>-31250</v>
      </c>
    </row>
    <row r="66" spans="1:9" ht="16.5" thickBot="1">
      <c r="A66" s="31" t="s">
        <v>169</v>
      </c>
      <c r="B66" s="31"/>
      <c r="C66" s="52"/>
      <c r="D66" s="52"/>
      <c r="E66" s="31"/>
      <c r="F66" s="35">
        <v>-5912</v>
      </c>
      <c r="G66" s="40">
        <v>-25338</v>
      </c>
      <c r="H66" s="40"/>
      <c r="I66" s="42">
        <v>31250</v>
      </c>
    </row>
    <row r="67" spans="1:9" ht="16.5" thickBot="1">
      <c r="A67" s="31" t="s">
        <v>107</v>
      </c>
      <c r="B67" s="31"/>
      <c r="C67" s="53">
        <v>15000</v>
      </c>
      <c r="D67" s="53"/>
      <c r="E67" s="44">
        <v>0</v>
      </c>
      <c r="F67" s="44">
        <v>2838</v>
      </c>
      <c r="G67" s="53">
        <v>12162</v>
      </c>
      <c r="H67" s="53"/>
      <c r="I67" s="44">
        <v>0</v>
      </c>
    </row>
    <row r="68" spans="1:9" ht="16.5" thickTop="1">
      <c r="A68" s="31"/>
      <c r="B68" s="31"/>
      <c r="C68" s="36"/>
      <c r="D68" s="36"/>
      <c r="E68" s="36"/>
      <c r="F68" s="36"/>
      <c r="G68" s="36"/>
      <c r="H68" s="36"/>
      <c r="I68" s="36"/>
    </row>
    <row r="69" spans="1:9" s="8" customFormat="1" ht="17.25" customHeight="1">
      <c r="A69" s="65" t="s">
        <v>37</v>
      </c>
      <c r="B69" s="46" t="s">
        <v>163</v>
      </c>
      <c r="C69" s="36"/>
      <c r="D69" s="36"/>
      <c r="E69" s="36"/>
      <c r="F69" s="36"/>
      <c r="G69" s="36"/>
      <c r="H69" s="36"/>
      <c r="I69" s="36"/>
    </row>
    <row r="70" spans="1:9" s="8" customFormat="1" ht="17.25" customHeight="1">
      <c r="A70" s="65"/>
      <c r="B70" s="46" t="s">
        <v>164</v>
      </c>
      <c r="C70" s="36"/>
      <c r="D70" s="36"/>
      <c r="E70" s="36"/>
      <c r="F70" s="36"/>
      <c r="G70" s="36"/>
      <c r="H70" s="36"/>
      <c r="I70" s="36"/>
    </row>
    <row r="71" spans="1:9" ht="15.75">
      <c r="A71" s="31"/>
      <c r="B71" s="31"/>
      <c r="C71" s="60"/>
      <c r="D71" s="60"/>
      <c r="E71" s="31"/>
      <c r="F71" s="31"/>
      <c r="G71" s="60"/>
      <c r="H71" s="60"/>
      <c r="I71" s="46"/>
    </row>
    <row r="72" spans="1:9" ht="15.75">
      <c r="A72" s="31"/>
      <c r="B72" s="31"/>
      <c r="C72" s="34" t="s">
        <v>9</v>
      </c>
      <c r="D72" s="34"/>
      <c r="E72" s="31" t="s">
        <v>10</v>
      </c>
      <c r="F72" s="31" t="s">
        <v>16</v>
      </c>
      <c r="G72" s="34" t="s">
        <v>12</v>
      </c>
      <c r="H72" s="34"/>
      <c r="I72" s="31" t="s">
        <v>18</v>
      </c>
    </row>
    <row r="73" spans="1:9" ht="15.75">
      <c r="A73" s="62" t="s">
        <v>108</v>
      </c>
      <c r="B73" s="62"/>
      <c r="C73" s="37">
        <v>30000</v>
      </c>
      <c r="D73" s="37"/>
      <c r="E73" s="35">
        <v>7500</v>
      </c>
      <c r="F73" s="35">
        <v>2838</v>
      </c>
      <c r="G73" s="37">
        <v>19662</v>
      </c>
      <c r="H73" s="37"/>
      <c r="I73" s="35">
        <v>0</v>
      </c>
    </row>
    <row r="74" spans="1:9" ht="16.5" thickBot="1">
      <c r="A74" s="34" t="s">
        <v>19</v>
      </c>
      <c r="B74" s="34"/>
      <c r="C74" s="40">
        <v>-9838</v>
      </c>
      <c r="D74" s="40"/>
      <c r="E74" s="42">
        <v>0</v>
      </c>
      <c r="F74" s="42">
        <v>-2838</v>
      </c>
      <c r="G74" s="40">
        <v>-7000</v>
      </c>
      <c r="H74" s="40"/>
      <c r="I74" s="66"/>
    </row>
    <row r="75" spans="1:9" ht="15.75">
      <c r="A75" s="31" t="s">
        <v>109</v>
      </c>
      <c r="B75" s="31"/>
      <c r="C75" s="50">
        <v>20162</v>
      </c>
      <c r="D75" s="50"/>
      <c r="E75" s="35">
        <v>7500</v>
      </c>
      <c r="F75" s="35">
        <v>0</v>
      </c>
      <c r="G75" s="50">
        <v>12662</v>
      </c>
      <c r="H75" s="50"/>
      <c r="I75" s="43">
        <v>0</v>
      </c>
    </row>
    <row r="76" spans="1:9" ht="16.5" thickBot="1">
      <c r="A76" s="34" t="s">
        <v>20</v>
      </c>
      <c r="B76" s="34"/>
      <c r="C76" s="40">
        <v>-12662</v>
      </c>
      <c r="D76" s="40"/>
      <c r="E76" s="51"/>
      <c r="F76" s="51"/>
      <c r="G76" s="40">
        <v>-12662</v>
      </c>
      <c r="H76" s="40"/>
      <c r="I76" s="66"/>
    </row>
    <row r="77" spans="1:9" ht="16.5" thickBot="1">
      <c r="A77" s="31" t="s">
        <v>21</v>
      </c>
      <c r="B77" s="31"/>
      <c r="C77" s="67">
        <v>7500</v>
      </c>
      <c r="D77" s="67"/>
      <c r="E77" s="35">
        <v>7500</v>
      </c>
      <c r="F77" s="35">
        <v>0</v>
      </c>
      <c r="G77" s="67">
        <v>0</v>
      </c>
      <c r="H77" s="67"/>
      <c r="I77" s="68">
        <v>0</v>
      </c>
    </row>
    <row r="78" spans="1:9" ht="16.5" thickBot="1">
      <c r="A78" s="34" t="s">
        <v>22</v>
      </c>
      <c r="B78" s="34"/>
      <c r="C78" s="53">
        <v>1200</v>
      </c>
      <c r="D78" s="53"/>
      <c r="E78" s="44">
        <v>1200</v>
      </c>
      <c r="F78" s="44">
        <v>0</v>
      </c>
      <c r="G78" s="53">
        <v>0</v>
      </c>
      <c r="H78" s="53"/>
      <c r="I78" s="44">
        <v>0</v>
      </c>
    </row>
    <row r="79" spans="1:9" ht="16.5" thickTop="1">
      <c r="A79" s="31"/>
      <c r="B79" s="31"/>
      <c r="C79" s="36"/>
      <c r="D79" s="36"/>
      <c r="E79" s="36"/>
      <c r="F79" s="36"/>
      <c r="G79" s="36"/>
      <c r="H79" s="36"/>
      <c r="I79" s="36"/>
    </row>
    <row r="80" spans="1:9" ht="15.75">
      <c r="A80" s="31"/>
      <c r="B80" s="31"/>
      <c r="C80" s="36"/>
      <c r="D80" s="36"/>
      <c r="E80" s="36"/>
      <c r="F80" s="36"/>
      <c r="G80" s="36"/>
      <c r="H80" s="36"/>
      <c r="I80" s="36"/>
    </row>
    <row r="81" spans="1:9" ht="15.75">
      <c r="A81" s="31"/>
      <c r="B81" s="31"/>
      <c r="C81" s="36"/>
      <c r="D81" s="36"/>
      <c r="E81" s="36"/>
      <c r="F81" s="36"/>
      <c r="G81" s="36"/>
      <c r="H81" s="36"/>
      <c r="I81" s="36"/>
    </row>
    <row r="82" spans="1:9" ht="15.75">
      <c r="A82" s="31"/>
      <c r="B82" s="31"/>
      <c r="C82" s="36"/>
      <c r="D82" s="36"/>
      <c r="E82" s="36"/>
      <c r="F82" s="36"/>
      <c r="G82" s="36"/>
      <c r="H82" s="36"/>
      <c r="I82" s="36"/>
    </row>
    <row r="83" spans="1:9" ht="15.75">
      <c r="A83" s="31"/>
      <c r="B83" s="31"/>
      <c r="C83" s="36"/>
      <c r="D83" s="36"/>
      <c r="E83" s="36"/>
      <c r="F83" s="36"/>
      <c r="G83" s="36"/>
      <c r="H83" s="36"/>
      <c r="I83" s="36"/>
    </row>
    <row r="84" spans="1:9" ht="15.75">
      <c r="A84" s="31"/>
      <c r="B84" s="31"/>
      <c r="C84" s="36"/>
      <c r="D84" s="36"/>
      <c r="E84" s="36"/>
      <c r="F84" s="36"/>
      <c r="G84" s="36"/>
      <c r="H84" s="36"/>
      <c r="I84" s="36"/>
    </row>
    <row r="85" spans="1:9" ht="15.75">
      <c r="A85" s="31"/>
      <c r="B85" s="31"/>
      <c r="C85" s="36"/>
      <c r="D85" s="36"/>
      <c r="E85" s="36"/>
      <c r="F85" s="36"/>
      <c r="G85" s="36"/>
      <c r="H85" s="36"/>
      <c r="I85" s="36"/>
    </row>
    <row r="86" spans="1:9" ht="15.75">
      <c r="A86" s="31"/>
      <c r="B86" s="31"/>
      <c r="C86" s="36"/>
      <c r="D86" s="36"/>
      <c r="E86" s="36"/>
      <c r="F86" s="36"/>
      <c r="G86" s="36"/>
      <c r="H86" s="36"/>
      <c r="I86" s="36"/>
    </row>
    <row r="87" spans="1:9" ht="15.75">
      <c r="A87" s="31"/>
      <c r="B87" s="31"/>
      <c r="C87" s="36"/>
      <c r="D87" s="36"/>
      <c r="E87" s="36"/>
      <c r="F87" s="36"/>
      <c r="G87" s="36"/>
      <c r="H87" s="36"/>
      <c r="I87" s="36"/>
    </row>
    <row r="88" spans="1:9" ht="15.75">
      <c r="A88" s="31"/>
      <c r="B88" s="31"/>
      <c r="C88" s="36"/>
      <c r="D88" s="36"/>
      <c r="E88" s="36"/>
      <c r="F88" s="36"/>
      <c r="G88" s="36"/>
      <c r="H88" s="36"/>
      <c r="I88" s="36"/>
    </row>
    <row r="89" spans="1:9" ht="15.75">
      <c r="A89" s="31"/>
      <c r="B89" s="31"/>
      <c r="C89" s="36"/>
      <c r="D89" s="36"/>
      <c r="E89" s="36"/>
      <c r="F89" s="36"/>
      <c r="G89" s="36"/>
      <c r="H89" s="36"/>
      <c r="I89" s="36"/>
    </row>
    <row r="90" spans="1:9" ht="15.75">
      <c r="A90" s="31"/>
      <c r="B90" s="31"/>
      <c r="C90" s="36"/>
      <c r="D90" s="36"/>
      <c r="E90" s="36"/>
      <c r="F90" s="36"/>
      <c r="G90" s="36"/>
      <c r="H90" s="36"/>
      <c r="I90" s="36"/>
    </row>
    <row r="91" spans="1:9" ht="15.75">
      <c r="A91" s="31"/>
      <c r="B91" s="31"/>
      <c r="C91" s="36"/>
      <c r="D91" s="36"/>
      <c r="E91" s="36"/>
      <c r="F91" s="36"/>
      <c r="G91" s="36"/>
      <c r="H91" s="36"/>
      <c r="I91" s="36"/>
    </row>
    <row r="92" spans="1:9" ht="15.75">
      <c r="A92" s="31"/>
      <c r="B92" s="31"/>
      <c r="C92" s="36"/>
      <c r="D92" s="36"/>
      <c r="E92" s="36"/>
      <c r="F92" s="36"/>
      <c r="G92" s="36"/>
      <c r="H92" s="36"/>
      <c r="I92" s="36"/>
    </row>
    <row r="93" spans="1:9" ht="15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>
      <c r="A94" s="31" t="s">
        <v>39</v>
      </c>
      <c r="B94" s="31"/>
      <c r="C94" s="31"/>
      <c r="D94" s="31"/>
      <c r="E94" s="31"/>
      <c r="F94" s="31"/>
      <c r="G94" s="31"/>
      <c r="H94" s="31"/>
      <c r="I94" s="31"/>
    </row>
    <row r="95" spans="1:9" ht="15.75">
      <c r="A95" s="33" t="s">
        <v>23</v>
      </c>
      <c r="B95" s="33"/>
      <c r="C95" s="33"/>
      <c r="D95" s="33"/>
      <c r="E95" s="69"/>
      <c r="F95" s="69"/>
      <c r="G95" s="69"/>
      <c r="H95" s="69"/>
      <c r="I95" s="69"/>
    </row>
    <row r="96" spans="1:9" ht="15.75">
      <c r="A96" s="31"/>
      <c r="B96" s="31"/>
      <c r="C96" s="31"/>
      <c r="D96" s="31"/>
      <c r="E96" s="31"/>
      <c r="F96" s="31" t="s">
        <v>12</v>
      </c>
      <c r="G96" s="31"/>
      <c r="H96" s="31" t="s">
        <v>38</v>
      </c>
      <c r="I96" s="31"/>
    </row>
    <row r="97" spans="1:9" ht="15.75">
      <c r="A97" s="31"/>
      <c r="B97" s="31" t="s">
        <v>24</v>
      </c>
      <c r="C97" s="31" t="s">
        <v>25</v>
      </c>
      <c r="D97" s="31"/>
      <c r="E97" s="31"/>
      <c r="F97" s="35">
        <v>13000</v>
      </c>
      <c r="G97" s="31"/>
      <c r="H97" s="31"/>
      <c r="I97" s="31"/>
    </row>
    <row r="98" spans="1:9" ht="15.75">
      <c r="A98" s="31"/>
      <c r="B98" s="31"/>
      <c r="C98" s="31" t="s">
        <v>165</v>
      </c>
      <c r="D98" s="31"/>
      <c r="E98" s="31"/>
      <c r="F98" s="31"/>
      <c r="G98" s="31"/>
      <c r="H98" s="31">
        <v>-20000</v>
      </c>
      <c r="I98" s="31"/>
    </row>
    <row r="99" spans="1:9" ht="15.75">
      <c r="A99" s="31"/>
      <c r="B99" s="31"/>
      <c r="C99" s="31" t="s">
        <v>166</v>
      </c>
      <c r="D99" s="31"/>
      <c r="E99" s="31"/>
      <c r="F99" s="70">
        <v>-13000</v>
      </c>
      <c r="G99" s="31"/>
      <c r="H99" s="71">
        <v>13000</v>
      </c>
      <c r="I99" s="31"/>
    </row>
    <row r="100" spans="1:9" ht="16.5" thickBot="1">
      <c r="A100" s="31"/>
      <c r="B100" s="31"/>
      <c r="C100" s="31" t="s">
        <v>26</v>
      </c>
      <c r="D100" s="31"/>
      <c r="E100" s="31"/>
      <c r="F100" s="54">
        <v>0</v>
      </c>
      <c r="G100" s="31"/>
      <c r="H100" s="72">
        <f>+H98+H99</f>
        <v>-7000</v>
      </c>
      <c r="I100" s="31"/>
    </row>
    <row r="101" spans="1:9" ht="16.5" thickTop="1">
      <c r="A101" s="31"/>
      <c r="B101" s="31"/>
      <c r="C101" s="31" t="s">
        <v>27</v>
      </c>
      <c r="D101" s="31"/>
      <c r="E101" s="31"/>
      <c r="F101" s="31"/>
      <c r="G101" s="31"/>
      <c r="H101" s="31"/>
      <c r="I101" s="31"/>
    </row>
    <row r="102" spans="1:9" ht="15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>
      <c r="A103" s="31"/>
      <c r="B103" s="31" t="s">
        <v>28</v>
      </c>
      <c r="C103" s="31" t="s">
        <v>29</v>
      </c>
      <c r="D103" s="31"/>
      <c r="E103" s="31"/>
      <c r="F103" s="35">
        <v>-120000</v>
      </c>
      <c r="G103" s="31"/>
      <c r="H103" s="31">
        <v>19662</v>
      </c>
      <c r="I103" s="31"/>
    </row>
    <row r="104" spans="1:9" ht="15.75">
      <c r="A104" s="31"/>
      <c r="B104" s="31"/>
      <c r="C104" s="31" t="s">
        <v>30</v>
      </c>
      <c r="D104" s="31"/>
      <c r="E104" s="31"/>
      <c r="F104" s="31"/>
      <c r="G104" s="31"/>
      <c r="H104" s="31">
        <v>-7000</v>
      </c>
      <c r="I104" s="31"/>
    </row>
    <row r="105" spans="1:9" ht="15.75">
      <c r="A105" s="31"/>
      <c r="B105" s="31"/>
      <c r="C105" s="31" t="s">
        <v>167</v>
      </c>
      <c r="D105" s="31"/>
      <c r="E105" s="31"/>
      <c r="F105" s="70">
        <v>12662</v>
      </c>
      <c r="G105" s="31"/>
      <c r="H105" s="71">
        <v>12662</v>
      </c>
      <c r="I105" s="31"/>
    </row>
    <row r="106" spans="1:9" ht="16.5" thickBot="1">
      <c r="A106" s="31"/>
      <c r="B106" s="31"/>
      <c r="C106" s="31" t="s">
        <v>27</v>
      </c>
      <c r="D106" s="31"/>
      <c r="E106" s="31"/>
      <c r="F106" s="54">
        <v>-107338</v>
      </c>
      <c r="G106" s="31"/>
      <c r="H106" s="72">
        <v>0</v>
      </c>
      <c r="I106" s="31"/>
    </row>
    <row r="107" spans="1:9" ht="16.5" thickTop="1">
      <c r="A107" s="31"/>
      <c r="B107" s="31"/>
      <c r="C107" s="31" t="s">
        <v>31</v>
      </c>
      <c r="D107" s="31"/>
      <c r="E107" s="31"/>
      <c r="F107" s="35">
        <v>0</v>
      </c>
      <c r="G107" s="31"/>
      <c r="H107" s="31">
        <v>0</v>
      </c>
      <c r="I107" s="31"/>
    </row>
    <row r="108" spans="1:9" ht="15.75">
      <c r="A108" s="31"/>
      <c r="B108" s="31"/>
      <c r="C108" s="31"/>
      <c r="D108" s="35"/>
      <c r="E108" s="31"/>
      <c r="F108" s="31"/>
      <c r="G108" s="31"/>
      <c r="H108" s="31"/>
      <c r="I108" s="31"/>
    </row>
    <row r="109" spans="1:9" ht="15.75">
      <c r="A109" s="31" t="s">
        <v>94</v>
      </c>
      <c r="B109" s="31"/>
      <c r="C109" s="31"/>
      <c r="D109" s="31"/>
      <c r="E109" s="31"/>
      <c r="F109" s="31"/>
      <c r="G109" s="31"/>
      <c r="H109" s="31"/>
      <c r="I109" s="31"/>
    </row>
    <row r="110" spans="1:9" ht="15.75">
      <c r="A110" s="31" t="s">
        <v>96</v>
      </c>
      <c r="B110" s="31"/>
      <c r="C110" s="31"/>
      <c r="D110" s="31"/>
      <c r="E110" s="31"/>
      <c r="F110" s="31"/>
      <c r="G110" s="31"/>
      <c r="H110" s="31"/>
      <c r="I110" s="31"/>
    </row>
    <row r="111" spans="1:9" ht="15.75">
      <c r="A111" s="31" t="s">
        <v>97</v>
      </c>
      <c r="B111" s="31"/>
      <c r="C111" s="31"/>
      <c r="D111" s="31"/>
      <c r="E111" s="31"/>
      <c r="F111" s="31"/>
      <c r="G111" s="31"/>
      <c r="H111" s="31"/>
      <c r="I111" s="31"/>
    </row>
    <row r="112" spans="1:9" ht="15.75">
      <c r="A112" s="31" t="s">
        <v>100</v>
      </c>
      <c r="B112" s="31"/>
      <c r="C112" s="31"/>
      <c r="D112" s="31"/>
      <c r="E112" s="31"/>
      <c r="F112" s="31"/>
      <c r="G112" s="31"/>
      <c r="H112" s="31"/>
      <c r="I112" s="31"/>
    </row>
    <row r="113" spans="1:9" ht="15.75">
      <c r="A113" s="31" t="s">
        <v>101</v>
      </c>
      <c r="B113" s="31"/>
      <c r="C113" s="31"/>
      <c r="D113" s="31"/>
      <c r="E113" s="31"/>
      <c r="F113" s="31"/>
      <c r="G113" s="31"/>
      <c r="H113" s="31"/>
      <c r="I113" s="31"/>
    </row>
    <row r="114" spans="1:9" ht="15.75">
      <c r="A114" s="31" t="s">
        <v>98</v>
      </c>
      <c r="B114" s="31"/>
      <c r="C114" s="31"/>
      <c r="D114" s="31"/>
      <c r="E114" s="31"/>
      <c r="F114" s="31"/>
      <c r="G114" s="31"/>
      <c r="H114" s="31"/>
      <c r="I114" s="31"/>
    </row>
    <row r="115" spans="1:9" ht="15.75">
      <c r="A115" s="31" t="s">
        <v>99</v>
      </c>
      <c r="B115" s="31"/>
      <c r="C115" s="31"/>
      <c r="D115" s="31"/>
      <c r="E115" s="31"/>
      <c r="F115" s="31"/>
      <c r="G115" s="31"/>
      <c r="H115" s="31"/>
      <c r="I115" s="31"/>
    </row>
  </sheetData>
  <mergeCells count="136">
    <mergeCell ref="A7:B7"/>
    <mergeCell ref="C7:D7"/>
    <mergeCell ref="F7:G7"/>
    <mergeCell ref="A3:I3"/>
    <mergeCell ref="A4:I4"/>
    <mergeCell ref="A5:I5"/>
    <mergeCell ref="A6:B6"/>
    <mergeCell ref="C6:D6"/>
    <mergeCell ref="F6:G6"/>
    <mergeCell ref="F10:G10"/>
    <mergeCell ref="A8:D8"/>
    <mergeCell ref="F8:G8"/>
    <mergeCell ref="A9:C9"/>
    <mergeCell ref="F9:G9"/>
    <mergeCell ref="A14:C14"/>
    <mergeCell ref="A13:C13"/>
    <mergeCell ref="F12:G12"/>
    <mergeCell ref="F11:G11"/>
    <mergeCell ref="F13:G13"/>
    <mergeCell ref="C19:D19"/>
    <mergeCell ref="A20:B20"/>
    <mergeCell ref="C20:D20"/>
    <mergeCell ref="A17:I17"/>
    <mergeCell ref="C18:D18"/>
    <mergeCell ref="F18:G18"/>
    <mergeCell ref="A22:B22"/>
    <mergeCell ref="C22:D22"/>
    <mergeCell ref="A21:B21"/>
    <mergeCell ref="C21:D21"/>
    <mergeCell ref="C25:D25"/>
    <mergeCell ref="C26:D26"/>
    <mergeCell ref="C23:D23"/>
    <mergeCell ref="A24:B24"/>
    <mergeCell ref="C24:D24"/>
    <mergeCell ref="C27:D27"/>
    <mergeCell ref="F27:G27"/>
    <mergeCell ref="H27:I27"/>
    <mergeCell ref="C28:D28"/>
    <mergeCell ref="F28:G28"/>
    <mergeCell ref="H28:I28"/>
    <mergeCell ref="A33:D33"/>
    <mergeCell ref="C34:D34"/>
    <mergeCell ref="A32:B32"/>
    <mergeCell ref="C32:D32"/>
    <mergeCell ref="A37:D37"/>
    <mergeCell ref="A38:D38"/>
    <mergeCell ref="C35:D35"/>
    <mergeCell ref="C36:D36"/>
    <mergeCell ref="C45:D45"/>
    <mergeCell ref="F45:G45"/>
    <mergeCell ref="H45:I45"/>
    <mergeCell ref="C46:D46"/>
    <mergeCell ref="F46:G46"/>
    <mergeCell ref="H46:I46"/>
    <mergeCell ref="C50:D50"/>
    <mergeCell ref="C51:D51"/>
    <mergeCell ref="A47:I47"/>
    <mergeCell ref="A49:E49"/>
    <mergeCell ref="G49:H49"/>
    <mergeCell ref="G51:H51"/>
    <mergeCell ref="G50:H50"/>
    <mergeCell ref="A53:B53"/>
    <mergeCell ref="C53:D53"/>
    <mergeCell ref="A52:B52"/>
    <mergeCell ref="C52:D52"/>
    <mergeCell ref="C56:D56"/>
    <mergeCell ref="C59:D59"/>
    <mergeCell ref="C54:D54"/>
    <mergeCell ref="C55:D55"/>
    <mergeCell ref="C62:D62"/>
    <mergeCell ref="A63:B63"/>
    <mergeCell ref="C63:D63"/>
    <mergeCell ref="A60:E60"/>
    <mergeCell ref="C61:D61"/>
    <mergeCell ref="C65:D65"/>
    <mergeCell ref="C66:D66"/>
    <mergeCell ref="A64:B64"/>
    <mergeCell ref="C64:D64"/>
    <mergeCell ref="C72:D72"/>
    <mergeCell ref="A73:B73"/>
    <mergeCell ref="C73:D73"/>
    <mergeCell ref="C67:D67"/>
    <mergeCell ref="C71:D71"/>
    <mergeCell ref="C75:D75"/>
    <mergeCell ref="A76:B76"/>
    <mergeCell ref="C76:D76"/>
    <mergeCell ref="A74:B74"/>
    <mergeCell ref="C74:D74"/>
    <mergeCell ref="A95:I95"/>
    <mergeCell ref="C77:D77"/>
    <mergeCell ref="G77:H77"/>
    <mergeCell ref="A78:B78"/>
    <mergeCell ref="C78:D78"/>
    <mergeCell ref="G78:H78"/>
    <mergeCell ref="G76:H76"/>
    <mergeCell ref="G75:H75"/>
    <mergeCell ref="G74:H74"/>
    <mergeCell ref="G73:H73"/>
    <mergeCell ref="G72:H72"/>
    <mergeCell ref="G71:H71"/>
    <mergeCell ref="G67:H67"/>
    <mergeCell ref="G66:H66"/>
    <mergeCell ref="G65:H65"/>
    <mergeCell ref="G64:H64"/>
    <mergeCell ref="G63:H63"/>
    <mergeCell ref="G62:H62"/>
    <mergeCell ref="G61:H61"/>
    <mergeCell ref="G60:H60"/>
    <mergeCell ref="G59:H59"/>
    <mergeCell ref="G56:H56"/>
    <mergeCell ref="G55:H55"/>
    <mergeCell ref="G54:H54"/>
    <mergeCell ref="G53:H53"/>
    <mergeCell ref="G52:H52"/>
    <mergeCell ref="F38:G38"/>
    <mergeCell ref="F37:G37"/>
    <mergeCell ref="F36:G36"/>
    <mergeCell ref="F35:G35"/>
    <mergeCell ref="F34:G34"/>
    <mergeCell ref="F33:G33"/>
    <mergeCell ref="F26:G26"/>
    <mergeCell ref="F25:G25"/>
    <mergeCell ref="F32:G32"/>
    <mergeCell ref="A29:I29"/>
    <mergeCell ref="A30:I30"/>
    <mergeCell ref="A31:B31"/>
    <mergeCell ref="C31:D31"/>
    <mergeCell ref="F31:G31"/>
    <mergeCell ref="F24:G24"/>
    <mergeCell ref="F23:G23"/>
    <mergeCell ref="F15:G15"/>
    <mergeCell ref="F14:G14"/>
    <mergeCell ref="F22:G22"/>
    <mergeCell ref="F21:G21"/>
    <mergeCell ref="F20:G20"/>
    <mergeCell ref="F19:G1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&amp;LACY3261A
Assignment 2&amp;RName: Wong Yu King
SID: 02539713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11" sqref="C11"/>
    </sheetView>
  </sheetViews>
  <sheetFormatPr defaultColWidth="9.00390625" defaultRowHeight="16.5"/>
  <cols>
    <col min="1" max="5" width="9.00390625" style="13" customWidth="1"/>
    <col min="6" max="6" width="12.50390625" style="13" bestFit="1" customWidth="1"/>
    <col min="7" max="7" width="11.875" style="13" bestFit="1" customWidth="1"/>
    <col min="8" max="16384" width="9.00390625" style="13" customWidth="1"/>
  </cols>
  <sheetData>
    <row r="1" ht="15.75">
      <c r="A1" s="13" t="s">
        <v>124</v>
      </c>
    </row>
    <row r="2" ht="15.75">
      <c r="A2" s="13" t="s">
        <v>125</v>
      </c>
    </row>
    <row r="3" ht="15.75">
      <c r="A3" s="26" t="s">
        <v>126</v>
      </c>
    </row>
    <row r="4" spans="1:7" ht="15.75">
      <c r="A4" s="14" t="s">
        <v>127</v>
      </c>
      <c r="F4" s="27" t="s">
        <v>128</v>
      </c>
      <c r="G4" s="27" t="s">
        <v>128</v>
      </c>
    </row>
    <row r="5" spans="1:7" ht="15.75">
      <c r="A5" s="13" t="s">
        <v>129</v>
      </c>
      <c r="F5" s="1"/>
      <c r="G5" s="1">
        <v>10000000</v>
      </c>
    </row>
    <row r="6" spans="1:7" ht="15.75">
      <c r="A6" s="13" t="s">
        <v>130</v>
      </c>
      <c r="F6" s="1">
        <v>-2000000</v>
      </c>
      <c r="G6" s="1"/>
    </row>
    <row r="7" spans="1:7" ht="15.75">
      <c r="A7" s="13" t="s">
        <v>131</v>
      </c>
      <c r="F7" s="15">
        <v>-400000</v>
      </c>
      <c r="G7" s="15">
        <f>F6+F7</f>
        <v>-2400000</v>
      </c>
    </row>
    <row r="8" spans="6:7" ht="15.75">
      <c r="F8" s="1"/>
      <c r="G8" s="1">
        <f>G5+G7</f>
        <v>7600000</v>
      </c>
    </row>
    <row r="9" spans="1:7" ht="15.75">
      <c r="A9" s="13" t="s">
        <v>132</v>
      </c>
      <c r="F9" s="1"/>
      <c r="G9" s="1"/>
    </row>
    <row r="10" spans="6:7" ht="15.75">
      <c r="F10" s="1"/>
      <c r="G10" s="1"/>
    </row>
    <row r="11" spans="1:7" ht="15.75">
      <c r="A11" s="26" t="s">
        <v>133</v>
      </c>
      <c r="F11" s="1"/>
      <c r="G11" s="1"/>
    </row>
    <row r="12" spans="1:7" ht="15.75">
      <c r="A12" s="14" t="s">
        <v>127</v>
      </c>
      <c r="F12" s="1"/>
      <c r="G12" s="1"/>
    </row>
    <row r="13" spans="1:7" ht="15.75">
      <c r="A13" s="13" t="s">
        <v>134</v>
      </c>
      <c r="F13" s="1"/>
      <c r="G13" s="1">
        <f>G8</f>
        <v>7600000</v>
      </c>
    </row>
    <row r="14" spans="1:7" ht="15.75">
      <c r="A14" s="13" t="s">
        <v>135</v>
      </c>
      <c r="F14" s="1"/>
      <c r="G14" s="8">
        <v>-10500000</v>
      </c>
    </row>
    <row r="15" spans="1:7" ht="15.75">
      <c r="A15" s="13" t="s">
        <v>136</v>
      </c>
      <c r="F15" s="1"/>
      <c r="G15" s="8">
        <f>-G14-G13</f>
        <v>2900000</v>
      </c>
    </row>
    <row r="16" spans="1:7" ht="16.5" thickBot="1">
      <c r="A16" s="13" t="s">
        <v>137</v>
      </c>
      <c r="F16" s="1"/>
      <c r="G16" s="25">
        <v>2400000</v>
      </c>
    </row>
    <row r="17" spans="6:7" ht="16.5" thickTop="1">
      <c r="F17" s="1"/>
      <c r="G17" s="8"/>
    </row>
    <row r="18" spans="1:7" ht="15.75">
      <c r="A18" s="14" t="s">
        <v>138</v>
      </c>
      <c r="F18" s="1"/>
      <c r="G18" s="1"/>
    </row>
    <row r="19" spans="1:7" ht="15.75">
      <c r="A19" s="13" t="s">
        <v>134</v>
      </c>
      <c r="F19" s="1"/>
      <c r="G19" s="1">
        <f>G13</f>
        <v>7600000</v>
      </c>
    </row>
    <row r="20" spans="1:7" ht="15.75">
      <c r="A20" s="13" t="s">
        <v>139</v>
      </c>
      <c r="G20" s="15">
        <f>G16</f>
        <v>2400000</v>
      </c>
    </row>
    <row r="21" spans="1:7" ht="16.5" thickBot="1">
      <c r="A21" s="13" t="s">
        <v>140</v>
      </c>
      <c r="G21" s="25">
        <f>G19+G20</f>
        <v>10000000</v>
      </c>
    </row>
    <row r="22" ht="16.5" thickTop="1"/>
    <row r="23" ht="15.75">
      <c r="A23" s="26" t="s">
        <v>141</v>
      </c>
    </row>
    <row r="24" spans="1:7" ht="15.75">
      <c r="A24" s="14" t="s">
        <v>138</v>
      </c>
      <c r="G24" s="1"/>
    </row>
    <row r="25" spans="1:7" ht="15.75">
      <c r="A25" s="13" t="s">
        <v>142</v>
      </c>
      <c r="G25" s="1">
        <v>10000000</v>
      </c>
    </row>
    <row r="26" spans="1:7" ht="16.5" thickBot="1">
      <c r="A26" s="13" t="s">
        <v>143</v>
      </c>
      <c r="G26" s="25">
        <v>400000</v>
      </c>
    </row>
    <row r="27" ht="16.5" thickTop="1">
      <c r="G27" s="1"/>
    </row>
    <row r="28" spans="1:7" ht="15.75">
      <c r="A28" s="26" t="s">
        <v>144</v>
      </c>
      <c r="G28" s="1"/>
    </row>
    <row r="29" spans="1:7" ht="15.75">
      <c r="A29" s="14" t="s">
        <v>138</v>
      </c>
      <c r="G29" s="1"/>
    </row>
    <row r="30" spans="1:7" ht="15.75">
      <c r="A30" s="13" t="s">
        <v>145</v>
      </c>
      <c r="G30" s="1">
        <f>G21</f>
        <v>10000000</v>
      </c>
    </row>
    <row r="31" spans="1:7" ht="15.75">
      <c r="A31" s="13" t="s">
        <v>146</v>
      </c>
      <c r="G31" s="15">
        <v>-400000</v>
      </c>
    </row>
    <row r="32" spans="1:7" ht="15.75">
      <c r="A32" s="13" t="s">
        <v>147</v>
      </c>
      <c r="G32" s="1">
        <f>G30+G31</f>
        <v>9600000</v>
      </c>
    </row>
    <row r="33" ht="15.75">
      <c r="G33" s="1"/>
    </row>
    <row r="34" spans="1:6" ht="15.75">
      <c r="A34" s="13" t="s">
        <v>148</v>
      </c>
      <c r="F34" s="28" t="s">
        <v>149</v>
      </c>
    </row>
    <row r="35" spans="1:6" ht="15.75">
      <c r="A35" s="13" t="s">
        <v>150</v>
      </c>
      <c r="F35" s="28" t="s">
        <v>151</v>
      </c>
    </row>
    <row r="36" spans="1:6" ht="15.75">
      <c r="A36" s="13" t="s">
        <v>152</v>
      </c>
      <c r="F36" s="28" t="s">
        <v>153</v>
      </c>
    </row>
    <row r="37" spans="1:6" ht="15.75">
      <c r="A37" s="13" t="s">
        <v>154</v>
      </c>
      <c r="F37" s="28" t="s">
        <v>155</v>
      </c>
    </row>
    <row r="38" spans="6:7" ht="15.75">
      <c r="F38" s="28"/>
      <c r="G38" s="1"/>
    </row>
    <row r="39" spans="1:7" ht="16.5" thickBot="1">
      <c r="A39" s="13" t="s">
        <v>156</v>
      </c>
      <c r="F39" s="28"/>
      <c r="G39" s="25">
        <f>G30/24</f>
        <v>416666.6666666667</v>
      </c>
    </row>
    <row r="40" ht="16.5" thickTop="1">
      <c r="G40" s="1"/>
    </row>
    <row r="41" ht="15.75">
      <c r="G41" s="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&amp;LACY3261A
Assignment 2&amp;RName: Wong Yu King
SID: 02539713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1">
      <selection activeCell="C8" sqref="C8"/>
    </sheetView>
  </sheetViews>
  <sheetFormatPr defaultColWidth="9.00390625" defaultRowHeight="16.5"/>
  <cols>
    <col min="1" max="3" width="9.00390625" style="13" customWidth="1"/>
    <col min="4" max="4" width="8.25390625" style="13" bestFit="1" customWidth="1"/>
    <col min="5" max="7" width="9.125" style="13" bestFit="1" customWidth="1"/>
    <col min="8" max="8" width="9.875" style="13" bestFit="1" customWidth="1"/>
    <col min="9" max="16384" width="9.00390625" style="13" customWidth="1"/>
  </cols>
  <sheetData>
    <row r="1" ht="15.75">
      <c r="A1" s="13" t="s">
        <v>122</v>
      </c>
    </row>
    <row r="2" spans="1:8" ht="15.75">
      <c r="A2" s="13" t="s">
        <v>94</v>
      </c>
      <c r="D2" s="1"/>
      <c r="E2" s="1" t="s">
        <v>71</v>
      </c>
      <c r="F2" s="1" t="s">
        <v>72</v>
      </c>
      <c r="G2" s="1" t="s">
        <v>73</v>
      </c>
      <c r="H2" s="1" t="s">
        <v>74</v>
      </c>
    </row>
    <row r="3" spans="4:8" ht="15.75">
      <c r="D3" s="1"/>
      <c r="E3" s="11" t="s">
        <v>57</v>
      </c>
      <c r="F3" s="11" t="s">
        <v>57</v>
      </c>
      <c r="G3" s="11" t="s">
        <v>57</v>
      </c>
      <c r="H3" s="11" t="s">
        <v>57</v>
      </c>
    </row>
    <row r="4" spans="1:8" ht="15.75">
      <c r="A4" s="13" t="s">
        <v>75</v>
      </c>
      <c r="D4" s="1"/>
      <c r="E4" s="1">
        <v>230000</v>
      </c>
      <c r="F4" s="1">
        <v>150000</v>
      </c>
      <c r="G4" s="1">
        <v>80000</v>
      </c>
      <c r="H4" s="1"/>
    </row>
    <row r="5" spans="1:8" ht="15.75">
      <c r="A5" s="14" t="s">
        <v>76</v>
      </c>
      <c r="D5" s="1"/>
      <c r="E5" s="1"/>
      <c r="F5" s="1"/>
      <c r="G5" s="1"/>
      <c r="H5" s="1"/>
    </row>
    <row r="6" spans="1:8" ht="15.75">
      <c r="A6" s="13" t="s">
        <v>91</v>
      </c>
      <c r="D6" s="1">
        <v>80000</v>
      </c>
      <c r="E6" s="1"/>
      <c r="F6" s="1"/>
      <c r="G6" s="1"/>
      <c r="H6" s="1"/>
    </row>
    <row r="7" spans="1:8" ht="15.75">
      <c r="A7" s="13" t="s">
        <v>123</v>
      </c>
      <c r="D7" s="15">
        <f>-D6*0.6</f>
        <v>-48000</v>
      </c>
      <c r="E7" s="1"/>
      <c r="F7" s="1">
        <f>D6+D7</f>
        <v>32000</v>
      </c>
      <c r="G7" s="1"/>
      <c r="H7" s="1">
        <f>-D7</f>
        <v>48000</v>
      </c>
    </row>
    <row r="8" spans="1:8" ht="15.75">
      <c r="A8" s="14" t="s">
        <v>77</v>
      </c>
      <c r="D8" s="1"/>
      <c r="E8" s="1"/>
      <c r="F8" s="1"/>
      <c r="G8" s="1"/>
      <c r="H8" s="1"/>
    </row>
    <row r="9" spans="1:8" ht="15.75">
      <c r="A9" s="13" t="s">
        <v>110</v>
      </c>
      <c r="D9" s="1"/>
      <c r="E9" s="1"/>
      <c r="F9" s="1"/>
      <c r="G9" s="8">
        <v>-90000</v>
      </c>
      <c r="H9" s="1"/>
    </row>
    <row r="10" spans="1:8" ht="15.75">
      <c r="A10" s="13" t="s">
        <v>111</v>
      </c>
      <c r="D10" s="1"/>
      <c r="E10" s="1"/>
      <c r="F10" s="1">
        <v>-55000</v>
      </c>
      <c r="G10" s="1"/>
      <c r="H10" s="1"/>
    </row>
    <row r="11" spans="1:8" ht="15.75">
      <c r="A11" s="13" t="s">
        <v>112</v>
      </c>
      <c r="D11" s="1"/>
      <c r="E11" s="15">
        <v>-60000</v>
      </c>
      <c r="F11" s="15"/>
      <c r="G11" s="15"/>
      <c r="H11" s="1"/>
    </row>
    <row r="12" spans="4:8" ht="15.75">
      <c r="D12" s="1"/>
      <c r="E12" s="1">
        <f>SUM(E4:E11)</f>
        <v>170000</v>
      </c>
      <c r="F12" s="1">
        <f>SUM(F4:F11)</f>
        <v>127000</v>
      </c>
      <c r="G12" s="1">
        <f>SUM(G4:G11)</f>
        <v>-10000</v>
      </c>
      <c r="H12" s="1"/>
    </row>
    <row r="13" spans="1:8" ht="15.75">
      <c r="A13" s="13" t="s">
        <v>78</v>
      </c>
      <c r="D13" s="1"/>
      <c r="E13" s="15"/>
      <c r="F13" s="15"/>
      <c r="G13" s="15">
        <v>10000</v>
      </c>
      <c r="H13" s="1">
        <f>-G13</f>
        <v>-10000</v>
      </c>
    </row>
    <row r="14" spans="4:8" ht="15.75">
      <c r="D14" s="1"/>
      <c r="E14" s="1">
        <f>E12</f>
        <v>170000</v>
      </c>
      <c r="F14" s="1">
        <f>F12</f>
        <v>127000</v>
      </c>
      <c r="G14" s="3">
        <f>SUM(G12:G13)</f>
        <v>0</v>
      </c>
      <c r="H14" s="1"/>
    </row>
    <row r="15" spans="1:8" ht="15.75">
      <c r="A15" s="13" t="s">
        <v>79</v>
      </c>
      <c r="D15" s="1"/>
      <c r="E15" s="1">
        <f>E14*0.3</f>
        <v>51000</v>
      </c>
      <c r="F15" s="1">
        <f>F14*0.2</f>
        <v>25400</v>
      </c>
      <c r="G15" s="1"/>
      <c r="H15" s="15">
        <f>E15+F15</f>
        <v>76400</v>
      </c>
    </row>
    <row r="16" spans="1:8" ht="16.5" thickBot="1">
      <c r="A16" s="13" t="s">
        <v>80</v>
      </c>
      <c r="D16" s="1"/>
      <c r="E16" s="1"/>
      <c r="F16" s="1"/>
      <c r="G16" s="1"/>
      <c r="H16" s="16">
        <f>SUM(H4:H15)</f>
        <v>114400</v>
      </c>
    </row>
    <row r="17" spans="4:8" ht="16.5" thickTop="1">
      <c r="D17" s="1"/>
      <c r="E17" s="1"/>
      <c r="F17" s="1"/>
      <c r="G17" s="1"/>
      <c r="H17" s="1"/>
    </row>
    <row r="18" spans="1:8" ht="15.75">
      <c r="A18" s="13" t="s">
        <v>81</v>
      </c>
      <c r="D18" s="1"/>
      <c r="E18" s="1"/>
      <c r="F18" s="1"/>
      <c r="G18" s="1"/>
      <c r="H18" s="1"/>
    </row>
    <row r="19" spans="1:8" ht="15.75">
      <c r="A19" s="13" t="s">
        <v>82</v>
      </c>
      <c r="D19" s="1"/>
      <c r="E19" s="1"/>
      <c r="F19" s="1"/>
      <c r="G19" s="1"/>
      <c r="H19" s="1"/>
    </row>
    <row r="20" spans="4:8" ht="15.75">
      <c r="D20" s="1"/>
      <c r="E20" s="1"/>
      <c r="F20" s="1"/>
      <c r="G20" s="1"/>
      <c r="H20" s="1"/>
    </row>
    <row r="21" spans="1:8" ht="15.75">
      <c r="A21" s="13" t="s">
        <v>83</v>
      </c>
      <c r="D21" s="17"/>
      <c r="E21" s="1"/>
      <c r="F21" s="1"/>
      <c r="G21" s="11" t="s">
        <v>57</v>
      </c>
      <c r="H21" s="1"/>
    </row>
    <row r="22" spans="1:8" ht="15.75">
      <c r="A22" s="13" t="s">
        <v>92</v>
      </c>
      <c r="D22" s="1"/>
      <c r="E22" s="1"/>
      <c r="F22" s="1"/>
      <c r="G22" s="1">
        <f>30000*0.6</f>
        <v>18000</v>
      </c>
      <c r="H22" s="1"/>
    </row>
    <row r="23" spans="1:8" ht="15.75">
      <c r="A23" s="13" t="s">
        <v>93</v>
      </c>
      <c r="D23" s="1"/>
      <c r="E23" s="1"/>
      <c r="F23" s="1"/>
      <c r="G23" s="15">
        <f>12500*2*0.6</f>
        <v>15000</v>
      </c>
      <c r="H23" s="1"/>
    </row>
    <row r="24" spans="1:8" ht="15.75">
      <c r="A24" s="13" t="s">
        <v>84</v>
      </c>
      <c r="D24" s="1"/>
      <c r="E24" s="1"/>
      <c r="F24" s="1"/>
      <c r="G24" s="8">
        <f>SUM(G22:G23)</f>
        <v>33000</v>
      </c>
      <c r="H24" s="1"/>
    </row>
    <row r="25" spans="4:8" ht="15.75">
      <c r="D25" s="1"/>
      <c r="E25" s="1"/>
      <c r="F25" s="1"/>
      <c r="G25" s="8"/>
      <c r="H25" s="1"/>
    </row>
    <row r="26" spans="1:8" ht="15.75">
      <c r="A26" s="13" t="s">
        <v>85</v>
      </c>
      <c r="D26" s="1"/>
      <c r="E26" s="1"/>
      <c r="F26" s="1"/>
      <c r="G26" s="11"/>
      <c r="H26" s="1"/>
    </row>
    <row r="27" spans="1:8" ht="15.75">
      <c r="A27" s="13" t="s">
        <v>86</v>
      </c>
      <c r="D27" s="1"/>
      <c r="E27" s="1"/>
      <c r="F27" s="1"/>
      <c r="G27" s="1">
        <v>180000</v>
      </c>
      <c r="H27" s="1"/>
    </row>
    <row r="28" spans="1:8" ht="15.75">
      <c r="A28" s="13" t="s">
        <v>87</v>
      </c>
      <c r="D28" s="1"/>
      <c r="E28" s="1"/>
      <c r="F28" s="1"/>
      <c r="G28" s="15">
        <f>-G24</f>
        <v>-33000</v>
      </c>
      <c r="H28" s="1">
        <f>-G28</f>
        <v>33000</v>
      </c>
    </row>
    <row r="29" spans="4:8" ht="15.75">
      <c r="D29" s="1"/>
      <c r="E29" s="1"/>
      <c r="F29" s="1"/>
      <c r="G29" s="1">
        <f>SUM(G27:G28)</f>
        <v>147000</v>
      </c>
      <c r="H29" s="1"/>
    </row>
    <row r="30" spans="1:8" ht="15.75">
      <c r="A30" s="13" t="s">
        <v>88</v>
      </c>
      <c r="D30" s="1"/>
      <c r="E30" s="1"/>
      <c r="F30" s="1"/>
      <c r="G30" s="15">
        <f>-G29*0.3</f>
        <v>-44100</v>
      </c>
      <c r="H30" s="8">
        <f>-G30</f>
        <v>44100</v>
      </c>
    </row>
    <row r="31" spans="4:8" ht="15.75">
      <c r="D31" s="1"/>
      <c r="E31" s="1"/>
      <c r="F31" s="1"/>
      <c r="G31" s="1">
        <f>G29+G30</f>
        <v>102900</v>
      </c>
      <c r="H31" s="15"/>
    </row>
    <row r="32" spans="1:8" ht="16.5" thickBot="1">
      <c r="A32" s="13" t="s">
        <v>89</v>
      </c>
      <c r="D32" s="1"/>
      <c r="E32" s="1"/>
      <c r="F32" s="1"/>
      <c r="G32" s="1"/>
      <c r="H32" s="18">
        <f>H28+H30</f>
        <v>77100</v>
      </c>
    </row>
    <row r="33" spans="4:8" ht="16.5" thickTop="1">
      <c r="D33" s="1"/>
      <c r="E33" s="1"/>
      <c r="F33" s="1"/>
      <c r="G33" s="1"/>
      <c r="H33" s="8"/>
    </row>
    <row r="34" spans="1:8" ht="15.75">
      <c r="A34" s="19" t="s">
        <v>113</v>
      </c>
      <c r="C34" s="19"/>
      <c r="D34" s="19"/>
      <c r="E34" s="20" t="s">
        <v>114</v>
      </c>
      <c r="G34" s="20" t="s">
        <v>115</v>
      </c>
      <c r="H34" s="20" t="s">
        <v>116</v>
      </c>
    </row>
    <row r="35" spans="1:8" ht="15.75">
      <c r="A35" s="21" t="s">
        <v>40</v>
      </c>
      <c r="C35" s="21"/>
      <c r="D35" s="21"/>
      <c r="E35" s="22">
        <v>120000</v>
      </c>
      <c r="G35" s="23"/>
      <c r="H35" s="23"/>
    </row>
    <row r="36" spans="1:8" ht="16.5" thickBot="1">
      <c r="A36" s="21" t="s">
        <v>117</v>
      </c>
      <c r="C36" s="21"/>
      <c r="D36" s="21"/>
      <c r="E36" s="5">
        <f>-E35*0.3</f>
        <v>-36000</v>
      </c>
      <c r="G36" s="23"/>
      <c r="H36" s="23"/>
    </row>
    <row r="37" spans="1:8" ht="15.75">
      <c r="A37" s="21"/>
      <c r="C37" s="21"/>
      <c r="D37" s="21"/>
      <c r="E37" s="3">
        <f>+E35+E36</f>
        <v>84000</v>
      </c>
      <c r="G37" s="23"/>
      <c r="H37" s="23"/>
    </row>
    <row r="38" spans="1:8" ht="16.5" thickBot="1">
      <c r="A38" s="21" t="s">
        <v>118</v>
      </c>
      <c r="C38" s="21"/>
      <c r="D38" s="21"/>
      <c r="E38" s="3">
        <v>-25200</v>
      </c>
      <c r="G38" s="20" t="s">
        <v>119</v>
      </c>
      <c r="H38" s="24">
        <v>16800</v>
      </c>
    </row>
    <row r="39" spans="1:8" ht="17.25" thickBot="1" thickTop="1">
      <c r="A39" s="21" t="s">
        <v>120</v>
      </c>
      <c r="C39" s="21"/>
      <c r="D39" s="21"/>
      <c r="E39" s="7">
        <v>58800</v>
      </c>
      <c r="G39" s="23"/>
      <c r="H39" s="23"/>
    </row>
    <row r="40" spans="4:8" ht="16.5" thickTop="1">
      <c r="D40" s="23"/>
      <c r="E40" s="23"/>
      <c r="F40" s="23"/>
      <c r="G40" s="23"/>
      <c r="H40" s="23"/>
    </row>
    <row r="41" spans="1:8" ht="15.75">
      <c r="A41" s="13" t="s">
        <v>90</v>
      </c>
      <c r="D41" s="1"/>
      <c r="E41" s="1"/>
      <c r="F41" s="1"/>
      <c r="G41" s="1"/>
      <c r="H41" s="1"/>
    </row>
    <row r="42" spans="4:8" ht="15.75">
      <c r="D42" s="1"/>
      <c r="E42" s="1"/>
      <c r="F42" s="1"/>
      <c r="G42" s="1"/>
      <c r="H42" s="11" t="s">
        <v>57</v>
      </c>
    </row>
    <row r="43" spans="1:8" ht="15.75">
      <c r="A43" s="13" t="s">
        <v>80</v>
      </c>
      <c r="D43" s="1"/>
      <c r="E43" s="1"/>
      <c r="F43" s="1"/>
      <c r="G43" s="1"/>
      <c r="H43" s="8">
        <f>H16</f>
        <v>114400</v>
      </c>
    </row>
    <row r="44" spans="1:8" ht="15.75">
      <c r="A44" s="13" t="s">
        <v>89</v>
      </c>
      <c r="D44" s="1"/>
      <c r="E44" s="1"/>
      <c r="F44" s="1"/>
      <c r="G44" s="1"/>
      <c r="H44" s="8">
        <f>H32</f>
        <v>77100</v>
      </c>
    </row>
    <row r="45" spans="1:8" ht="15.75">
      <c r="A45" s="13" t="s">
        <v>121</v>
      </c>
      <c r="H45" s="15">
        <f>H38</f>
        <v>16800</v>
      </c>
    </row>
    <row r="46" spans="4:8" ht="16.5" thickBot="1">
      <c r="D46" s="1"/>
      <c r="E46" s="1"/>
      <c r="F46" s="1"/>
      <c r="G46" s="1"/>
      <c r="H46" s="25">
        <f>SUM(H43:H45)</f>
        <v>208300</v>
      </c>
    </row>
    <row r="47" spans="4:8" ht="16.5" thickTop="1">
      <c r="D47" s="1"/>
      <c r="E47" s="1"/>
      <c r="F47" s="1"/>
      <c r="G47" s="1"/>
      <c r="H47" s="1"/>
    </row>
    <row r="48" spans="4:8" ht="15.75">
      <c r="D48" s="1"/>
      <c r="E48" s="1"/>
      <c r="F48" s="1"/>
      <c r="G48" s="1"/>
      <c r="H48" s="1"/>
    </row>
    <row r="49" spans="4:8" ht="15.75">
      <c r="D49" s="1"/>
      <c r="E49" s="1"/>
      <c r="F49" s="1"/>
      <c r="G49" s="1"/>
      <c r="H49" s="1"/>
    </row>
    <row r="50" spans="4:8" ht="15.75">
      <c r="D50" s="1"/>
      <c r="E50" s="1"/>
      <c r="F50" s="1"/>
      <c r="G50" s="1"/>
      <c r="H50" s="1"/>
    </row>
    <row r="51" spans="4:8" ht="15.75">
      <c r="D51" s="1"/>
      <c r="E51" s="1"/>
      <c r="F51" s="1"/>
      <c r="G51" s="1"/>
      <c r="H51" s="1"/>
    </row>
    <row r="52" spans="4:8" ht="15.75">
      <c r="D52" s="1"/>
      <c r="E52" s="1"/>
      <c r="F52" s="1"/>
      <c r="G52" s="1"/>
      <c r="H52" s="1"/>
    </row>
    <row r="53" spans="4:8" ht="15.75">
      <c r="D53" s="1"/>
      <c r="E53" s="1"/>
      <c r="F53" s="1"/>
      <c r="G53" s="1"/>
      <c r="H53" s="1"/>
    </row>
    <row r="54" spans="4:8" ht="15.75">
      <c r="D54" s="1"/>
      <c r="E54" s="1"/>
      <c r="F54" s="1"/>
      <c r="G54" s="1"/>
      <c r="H54" s="1"/>
    </row>
    <row r="55" spans="4:8" ht="15.75">
      <c r="D55" s="1"/>
      <c r="E55" s="1"/>
      <c r="F55" s="1"/>
      <c r="G55" s="1"/>
      <c r="H55" s="1"/>
    </row>
    <row r="56" spans="4:8" ht="15.75">
      <c r="D56" s="1"/>
      <c r="E56" s="1"/>
      <c r="F56" s="1"/>
      <c r="G56" s="1"/>
      <c r="H56" s="1"/>
    </row>
    <row r="57" spans="4:8" ht="15.75">
      <c r="D57" s="1"/>
      <c r="E57" s="1"/>
      <c r="F57" s="1"/>
      <c r="G57" s="1"/>
      <c r="H57" s="1"/>
    </row>
    <row r="58" spans="4:8" ht="15.75">
      <c r="D58" s="1"/>
      <c r="E58" s="1"/>
      <c r="F58" s="1"/>
      <c r="G58" s="1"/>
      <c r="H58" s="1"/>
    </row>
    <row r="59" spans="4:8" ht="15.75">
      <c r="D59" s="1"/>
      <c r="E59" s="1"/>
      <c r="F59" s="1"/>
      <c r="G59" s="1"/>
      <c r="H59" s="1"/>
    </row>
    <row r="60" spans="4:8" ht="15.75">
      <c r="D60" s="1"/>
      <c r="E60" s="1"/>
      <c r="F60" s="1"/>
      <c r="G60" s="1"/>
      <c r="H60" s="1"/>
    </row>
    <row r="61" spans="4:8" ht="15.75">
      <c r="D61" s="1"/>
      <c r="E61" s="1"/>
      <c r="F61" s="1"/>
      <c r="G61" s="1"/>
      <c r="H61" s="1"/>
    </row>
    <row r="62" spans="4:8" ht="15.75">
      <c r="D62" s="1"/>
      <c r="E62" s="1"/>
      <c r="F62" s="1"/>
      <c r="G62" s="1"/>
      <c r="H62" s="1"/>
    </row>
    <row r="63" spans="4:8" ht="15.75">
      <c r="D63" s="1"/>
      <c r="E63" s="1"/>
      <c r="F63" s="1"/>
      <c r="G63" s="1"/>
      <c r="H63" s="1"/>
    </row>
    <row r="64" spans="4:8" ht="15.75">
      <c r="D64" s="1"/>
      <c r="E64" s="1"/>
      <c r="F64" s="1"/>
      <c r="G64" s="1"/>
      <c r="H64" s="1"/>
    </row>
    <row r="65" spans="4:8" ht="15.75">
      <c r="D65" s="1"/>
      <c r="E65" s="1"/>
      <c r="F65" s="1"/>
      <c r="G65" s="1"/>
      <c r="H65" s="1"/>
    </row>
    <row r="66" spans="4:8" ht="15.75">
      <c r="D66" s="1"/>
      <c r="E66" s="1"/>
      <c r="F66" s="1"/>
      <c r="G66" s="1"/>
      <c r="H66" s="1"/>
    </row>
    <row r="67" spans="4:8" ht="15.75">
      <c r="D67" s="1"/>
      <c r="E67" s="1"/>
      <c r="F67" s="1"/>
      <c r="G67" s="1"/>
      <c r="H67" s="1"/>
    </row>
    <row r="68" spans="4:8" ht="15.75">
      <c r="D68" s="1"/>
      <c r="E68" s="1"/>
      <c r="F68" s="1"/>
      <c r="G68" s="1"/>
      <c r="H68" s="1"/>
    </row>
    <row r="69" spans="4:8" ht="15.75">
      <c r="D69" s="1"/>
      <c r="E69" s="1"/>
      <c r="F69" s="1"/>
      <c r="G69" s="1"/>
      <c r="H69" s="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&amp;LACY3261A
Assignment 2&amp;RName: Wong Yu King
SID: 02539713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9" sqref="D9"/>
    </sheetView>
  </sheetViews>
  <sheetFormatPr defaultColWidth="9.00390625" defaultRowHeight="16.5"/>
  <cols>
    <col min="1" max="1" width="3.125" style="1" customWidth="1"/>
    <col min="2" max="2" width="28.00390625" style="1" bestFit="1" customWidth="1"/>
    <col min="3" max="3" width="16.125" style="1" customWidth="1"/>
    <col min="4" max="4" width="18.25390625" style="1" customWidth="1"/>
    <col min="5" max="5" width="2.875" style="1" customWidth="1"/>
    <col min="6" max="6" width="19.625" style="1" customWidth="1"/>
    <col min="7" max="16384" width="9.00390625" style="1" customWidth="1"/>
  </cols>
  <sheetData>
    <row r="1" ht="15.75">
      <c r="A1" s="1" t="s">
        <v>45</v>
      </c>
    </row>
    <row r="2" spans="1:6" ht="15.75">
      <c r="A2" s="2" t="s">
        <v>46</v>
      </c>
      <c r="D2" s="11" t="s">
        <v>57</v>
      </c>
      <c r="E2" s="11"/>
      <c r="F2" s="11" t="s">
        <v>57</v>
      </c>
    </row>
    <row r="3" spans="1:6" ht="15.75">
      <c r="A3" s="1" t="s">
        <v>40</v>
      </c>
      <c r="F3" s="3">
        <v>800000</v>
      </c>
    </row>
    <row r="4" spans="1:2" ht="15.75">
      <c r="A4" s="30" t="s">
        <v>47</v>
      </c>
      <c r="B4" s="30"/>
    </row>
    <row r="5" spans="1:6" ht="15.75">
      <c r="A5" s="29" t="s">
        <v>49</v>
      </c>
      <c r="B5" s="29"/>
      <c r="D5" s="3">
        <v>-160000</v>
      </c>
      <c r="E5" s="3"/>
      <c r="F5" s="8"/>
    </row>
    <row r="6" spans="1:6" ht="16.5" thickBot="1">
      <c r="A6" s="29" t="s">
        <v>50</v>
      </c>
      <c r="B6" s="29"/>
      <c r="D6" s="5">
        <v>-32000</v>
      </c>
      <c r="E6" s="3"/>
      <c r="F6" s="5">
        <f>+D5+D6</f>
        <v>-192000</v>
      </c>
    </row>
    <row r="7" ht="15.75">
      <c r="F7" s="3">
        <f>+F3+F6</f>
        <v>608000</v>
      </c>
    </row>
    <row r="8" spans="1:5" ht="15.75">
      <c r="A8" s="30" t="s">
        <v>59</v>
      </c>
      <c r="B8" s="30"/>
      <c r="C8" s="30"/>
      <c r="D8" s="30"/>
      <c r="E8" s="4"/>
    </row>
    <row r="9" spans="1:6" ht="16.5" thickBot="1">
      <c r="A9" s="29" t="s">
        <v>60</v>
      </c>
      <c r="B9" s="29"/>
      <c r="F9" s="5">
        <v>-32000</v>
      </c>
    </row>
    <row r="10" spans="1:6" ht="15.75">
      <c r="A10" s="29" t="s">
        <v>42</v>
      </c>
      <c r="B10" s="29"/>
      <c r="F10" s="3">
        <f>+F7+F9</f>
        <v>576000</v>
      </c>
    </row>
    <row r="11" spans="1:2" ht="15.75">
      <c r="A11" s="30" t="s">
        <v>61</v>
      </c>
      <c r="B11" s="30"/>
    </row>
    <row r="12" spans="1:6" ht="16.5" thickBot="1">
      <c r="A12" s="29" t="s">
        <v>51</v>
      </c>
      <c r="B12" s="29"/>
      <c r="F12" s="5">
        <v>-700000</v>
      </c>
    </row>
    <row r="13" spans="1:6" ht="16.5" thickBot="1">
      <c r="A13" s="29" t="s">
        <v>41</v>
      </c>
      <c r="B13" s="29"/>
      <c r="F13" s="6">
        <f>+F10+F12</f>
        <v>-124000</v>
      </c>
    </row>
    <row r="14" ht="16.5" thickTop="1">
      <c r="F14" s="9"/>
    </row>
    <row r="15" ht="15.75">
      <c r="A15" s="2" t="s">
        <v>48</v>
      </c>
    </row>
    <row r="16" spans="1:6" ht="15.75">
      <c r="A16" s="29" t="s">
        <v>42</v>
      </c>
      <c r="B16" s="29"/>
      <c r="F16" s="3">
        <f>F10</f>
        <v>576000</v>
      </c>
    </row>
    <row r="17" spans="1:6" ht="16.5" thickBot="1">
      <c r="A17" s="29" t="s">
        <v>52</v>
      </c>
      <c r="B17" s="29"/>
      <c r="C17" s="29"/>
      <c r="F17" s="3">
        <f>-F13</f>
        <v>124000</v>
      </c>
    </row>
    <row r="18" spans="1:6" ht="16.5" thickBot="1">
      <c r="A18" s="29" t="s">
        <v>43</v>
      </c>
      <c r="B18" s="29"/>
      <c r="C18" s="29"/>
      <c r="F18" s="7">
        <f>+F16+F17</f>
        <v>700000</v>
      </c>
    </row>
    <row r="19" ht="16.5" thickTop="1"/>
    <row r="20" spans="1:6" ht="15.75">
      <c r="A20" s="29" t="s">
        <v>53</v>
      </c>
      <c r="B20" s="29"/>
      <c r="C20" s="29"/>
      <c r="D20" s="29"/>
      <c r="E20" s="29"/>
      <c r="F20" s="29"/>
    </row>
    <row r="21" spans="1:6" ht="15.75">
      <c r="A21" s="29" t="s">
        <v>54</v>
      </c>
      <c r="B21" s="29"/>
      <c r="C21" s="29"/>
      <c r="D21" s="29"/>
      <c r="E21" s="29"/>
      <c r="F21" s="29"/>
    </row>
    <row r="23" spans="1:6" ht="15.75">
      <c r="A23" s="29" t="s">
        <v>55</v>
      </c>
      <c r="B23" s="29"/>
      <c r="C23" s="29"/>
      <c r="D23" s="29"/>
      <c r="E23" s="29"/>
      <c r="F23" s="29"/>
    </row>
    <row r="25" spans="1:6" ht="15.75">
      <c r="A25" s="29" t="s">
        <v>56</v>
      </c>
      <c r="B25" s="29"/>
      <c r="C25" s="29"/>
      <c r="D25" s="29"/>
      <c r="E25" s="29"/>
      <c r="F25" s="29"/>
    </row>
    <row r="26" spans="1:6" ht="15.75">
      <c r="A26" s="29" t="s">
        <v>62</v>
      </c>
      <c r="B26" s="29"/>
      <c r="C26" s="29"/>
      <c r="D26" s="29"/>
      <c r="E26" s="29"/>
      <c r="F26" s="29"/>
    </row>
    <row r="27" spans="1:6" ht="15.75">
      <c r="A27" s="10" t="s">
        <v>63</v>
      </c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1" t="s">
        <v>57</v>
      </c>
    </row>
    <row r="29" spans="1:6" ht="15.75">
      <c r="A29" s="29" t="s">
        <v>44</v>
      </c>
      <c r="B29" s="29"/>
      <c r="F29" s="3">
        <v>700000</v>
      </c>
    </row>
    <row r="30" spans="1:2" ht="15.75">
      <c r="A30" s="29" t="s">
        <v>64</v>
      </c>
      <c r="B30" s="29"/>
    </row>
    <row r="31" spans="1:6" ht="16.5" thickBot="1">
      <c r="A31" s="29" t="s">
        <v>65</v>
      </c>
      <c r="B31" s="29"/>
      <c r="C31" s="29"/>
      <c r="D31" s="29"/>
      <c r="F31" s="3">
        <v>-96000</v>
      </c>
    </row>
    <row r="32" spans="1:6" ht="16.5" thickBot="1">
      <c r="A32" s="29" t="s">
        <v>58</v>
      </c>
      <c r="B32" s="29"/>
      <c r="C32" s="29"/>
      <c r="F32" s="7">
        <f>+F29+F31</f>
        <v>604000</v>
      </c>
    </row>
    <row r="33" ht="16.5" thickTop="1">
      <c r="F33" s="9"/>
    </row>
    <row r="34" spans="1:6" ht="15.75">
      <c r="A34" s="29" t="s">
        <v>66</v>
      </c>
      <c r="B34" s="29"/>
      <c r="C34" s="29"/>
      <c r="F34" s="3">
        <v>30435</v>
      </c>
    </row>
    <row r="35" spans="1:6" ht="18.75">
      <c r="A35" s="29" t="s">
        <v>68</v>
      </c>
      <c r="B35" s="29"/>
      <c r="C35" s="29"/>
      <c r="D35" s="29"/>
      <c r="F35" s="3" t="s">
        <v>69</v>
      </c>
    </row>
    <row r="36" ht="15.75">
      <c r="F36" s="3"/>
    </row>
    <row r="37" spans="1:6" ht="15.75">
      <c r="A37" s="1" t="s">
        <v>35</v>
      </c>
      <c r="B37" s="1" t="s">
        <v>67</v>
      </c>
      <c r="F37" s="3"/>
    </row>
    <row r="38" spans="1:6" ht="15.75">
      <c r="A38" s="1" t="s">
        <v>37</v>
      </c>
      <c r="B38" s="1" t="s">
        <v>70</v>
      </c>
      <c r="F38" s="12"/>
    </row>
    <row r="40" ht="15.75">
      <c r="A40" s="1" t="s">
        <v>95</v>
      </c>
    </row>
  </sheetData>
  <mergeCells count="23">
    <mergeCell ref="A35:D35"/>
    <mergeCell ref="A30:B30"/>
    <mergeCell ref="A31:D31"/>
    <mergeCell ref="A32:C32"/>
    <mergeCell ref="A34:C34"/>
    <mergeCell ref="A25:F25"/>
    <mergeCell ref="A26:F26"/>
    <mergeCell ref="A29:B29"/>
    <mergeCell ref="A20:F20"/>
    <mergeCell ref="A21:F21"/>
    <mergeCell ref="A23:F23"/>
    <mergeCell ref="A13:B13"/>
    <mergeCell ref="A16:B16"/>
    <mergeCell ref="A17:C17"/>
    <mergeCell ref="A18:C18"/>
    <mergeCell ref="A9:B9"/>
    <mergeCell ref="A10:B10"/>
    <mergeCell ref="A11:B11"/>
    <mergeCell ref="A12:B12"/>
    <mergeCell ref="A4:B4"/>
    <mergeCell ref="A5:B5"/>
    <mergeCell ref="A6:B6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&amp;LACY3261A
Assignment 2&amp;RName: Wong Yu King
SID: 02539713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</dc:creator>
  <cp:keywords/>
  <dc:description/>
  <cp:lastModifiedBy>USER</cp:lastModifiedBy>
  <cp:lastPrinted>2005-04-07T04:25:22Z</cp:lastPrinted>
  <dcterms:created xsi:type="dcterms:W3CDTF">2005-04-05T04:26:00Z</dcterms:created>
  <dcterms:modified xsi:type="dcterms:W3CDTF">2005-04-08T17:29:26Z</dcterms:modified>
  <cp:category/>
  <cp:version/>
  <cp:contentType/>
  <cp:contentStatus/>
</cp:coreProperties>
</file>