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2120" windowHeight="6420" activeTab="2"/>
  </bookViews>
  <sheets>
    <sheet name="Product Information" sheetId="1" r:id="rId1"/>
    <sheet name="Chart" sheetId="2" r:id="rId2"/>
    <sheet name="Sales 2004" sheetId="3" r:id="rId3"/>
    <sheet name="Financial Highlights" sheetId="4" r:id="rId4"/>
  </sheets>
  <definedNames>
    <definedName name="_xlnm._FilterDatabase" localSheetId="2" hidden="1">'Sales 2004'!$A$5:$R$38</definedName>
    <definedName name="Product_DETAILS">'Product Information'!$A$4:$G$35</definedName>
  </definedNames>
  <calcPr fullCalcOnLoad="1"/>
</workbook>
</file>

<file path=xl/sharedStrings.xml><?xml version="1.0" encoding="utf-8"?>
<sst xmlns="http://schemas.openxmlformats.org/spreadsheetml/2006/main" count="242" uniqueCount="129">
  <si>
    <t>Product ID</t>
  </si>
  <si>
    <t>Category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</si>
  <si>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</si>
  <si>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</si>
  <si>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</si>
  <si>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</si>
  <si>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</si>
  <si>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</si>
  <si>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</si>
  <si>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</si>
  <si>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</si>
  <si>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</si>
  <si>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</si>
  <si>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</si>
  <si>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KaiSource</t>
  </si>
  <si>
    <t>Unit Price (HK$)</t>
  </si>
  <si>
    <t>Total Sales (HK$)</t>
  </si>
  <si>
    <t>Total Sales (US$)</t>
  </si>
  <si>
    <t>US$</t>
  </si>
  <si>
    <t>HK$</t>
  </si>
  <si>
    <t xml:space="preserve">Exchange Rate: </t>
  </si>
  <si>
    <t>Product ID</t>
  </si>
  <si>
    <t>% Change</t>
  </si>
  <si>
    <t>eStore Hong Kong: Financial Highlights</t>
  </si>
  <si>
    <t>eStore Hong Kong: Product Information</t>
  </si>
  <si>
    <t>Name</t>
  </si>
  <si>
    <t>Macromedia</t>
  </si>
  <si>
    <t>Dreamweaver MX2004 Commercial Full</t>
  </si>
  <si>
    <t>Macromedia</t>
  </si>
  <si>
    <t>Fireworks MX 2004 Commercial Full</t>
  </si>
  <si>
    <t>Publisher</t>
  </si>
  <si>
    <t>Remarks</t>
  </si>
  <si>
    <t>Platform</t>
  </si>
  <si>
    <t>Win98/ME/2000/XP</t>
  </si>
  <si>
    <t>Graphics &amp; Web</t>
  </si>
  <si>
    <t>FreeHand MX Mac/Win APAC Commercial Full</t>
  </si>
  <si>
    <t>ACD Systems</t>
  </si>
  <si>
    <t xml:space="preserve">ACDSee 6.0 </t>
  </si>
  <si>
    <t>Adobe</t>
  </si>
  <si>
    <t>Photoshop CS</t>
  </si>
  <si>
    <t>Creative Suite Premium</t>
  </si>
  <si>
    <t>Adobe</t>
  </si>
  <si>
    <t>Illustrator CS</t>
  </si>
  <si>
    <t>Photoshop Elements 2.0</t>
  </si>
  <si>
    <t>Ulead</t>
  </si>
  <si>
    <t>PhotoImpact 8.0</t>
  </si>
  <si>
    <t>Flash MX Professional 2004</t>
  </si>
  <si>
    <t>After Effect 6.0 Professional</t>
  </si>
  <si>
    <t>Windows 2000 / XP</t>
  </si>
  <si>
    <t>Audio &amp; Video</t>
  </si>
  <si>
    <t>Audition</t>
  </si>
  <si>
    <t>Premiere Pro</t>
  </si>
  <si>
    <t>Windows XP</t>
  </si>
  <si>
    <t>Video Studio 8</t>
  </si>
  <si>
    <t>MediaStudio Pro 7.0</t>
  </si>
  <si>
    <t>Win98SE/ME/2000/XP</t>
  </si>
  <si>
    <t>CyberLink</t>
  </si>
  <si>
    <t>PowerDirector 2.55 Professional</t>
  </si>
  <si>
    <t>PowerVCR II 3.0</t>
  </si>
  <si>
    <t>Win98SE/ME/2000/XP</t>
  </si>
  <si>
    <t>Windows 2000/XP</t>
  </si>
  <si>
    <t>Mac/Win98SE/ME/2000/XP</t>
  </si>
  <si>
    <t>McAfee</t>
  </si>
  <si>
    <t>VirusScan 2004 v8.0</t>
  </si>
  <si>
    <t>System &amp; Security</t>
  </si>
  <si>
    <t>Symantec</t>
  </si>
  <si>
    <t>Norton AntiVirus 2004</t>
  </si>
  <si>
    <t>Norton Internet Security 2004</t>
  </si>
  <si>
    <t>Norton Personal Firewall</t>
  </si>
  <si>
    <t>Trend Micro</t>
  </si>
  <si>
    <t>PC-cillin 2004</t>
  </si>
  <si>
    <t>Kai Office 6.8 Classic</t>
  </si>
  <si>
    <t>OS &amp; Office Suite</t>
  </si>
  <si>
    <t>Microsoft</t>
  </si>
  <si>
    <t>Microsoft Office System 2003 Standard</t>
  </si>
  <si>
    <t>Microsoft Office System 2003 Professional</t>
  </si>
  <si>
    <t>Microsoft Word 2003</t>
  </si>
  <si>
    <t>Microsoft Excel 2003</t>
  </si>
  <si>
    <t>Windows 2000 / XP</t>
  </si>
  <si>
    <t>OS &amp; Office Suite</t>
  </si>
  <si>
    <t>Microsoft Windows XP Home Edition</t>
  </si>
  <si>
    <t>Microsoft Windows XP Professional Edition</t>
  </si>
  <si>
    <t>NIL</t>
  </si>
  <si>
    <t>GW001</t>
  </si>
  <si>
    <t>GW002</t>
  </si>
  <si>
    <t>GW003</t>
  </si>
  <si>
    <t>GW004</t>
  </si>
  <si>
    <t>GW005</t>
  </si>
  <si>
    <t>GW006</t>
  </si>
  <si>
    <t>GW007</t>
  </si>
  <si>
    <t>GW008</t>
  </si>
  <si>
    <t>GW009</t>
  </si>
  <si>
    <t>GW010</t>
  </si>
  <si>
    <t>GW011</t>
  </si>
  <si>
    <t>GW012</t>
  </si>
  <si>
    <t>AV001</t>
  </si>
  <si>
    <t>AV002</t>
  </si>
  <si>
    <t>AV003</t>
  </si>
  <si>
    <t>AV004</t>
  </si>
  <si>
    <t>AV005</t>
  </si>
  <si>
    <t>AV006</t>
  </si>
  <si>
    <t>AV007</t>
  </si>
  <si>
    <t>SS001</t>
  </si>
  <si>
    <t>SS002</t>
  </si>
  <si>
    <t>SS003</t>
  </si>
  <si>
    <t>SS004</t>
  </si>
  <si>
    <t>SS005</t>
  </si>
  <si>
    <t>OS001</t>
  </si>
  <si>
    <t>OS002</t>
  </si>
  <si>
    <t>OS003</t>
  </si>
  <si>
    <t>OS004</t>
  </si>
  <si>
    <t>OS005</t>
  </si>
  <si>
    <t>OS006</t>
  </si>
  <si>
    <t>OS007</t>
  </si>
  <si>
    <t>Studio MX 2004 Full Commercial</t>
  </si>
  <si>
    <t>Studio MX 2004 with Flash Professional 2004</t>
  </si>
  <si>
    <t>Max. Monthly Quantity Sold</t>
  </si>
  <si>
    <t>Price</t>
  </si>
  <si>
    <t>Sales (HK$)</t>
  </si>
  <si>
    <t>eStore Hong Kong: Sales Figures for the Year of 2004</t>
  </si>
  <si>
    <t>Quantity Sold</t>
  </si>
  <si>
    <t>Total Quantity Sold</t>
  </si>
  <si>
    <t>Average Monthly  Quantity Sold</t>
  </si>
  <si>
    <t>AV001</t>
  </si>
  <si>
    <t>GW001</t>
  </si>
  <si>
    <t>OS001</t>
  </si>
  <si>
    <t>SS001</t>
  </si>
  <si>
    <t>Total Sales</t>
  </si>
  <si>
    <t>Monthly Sales Greater than 80</t>
  </si>
</sst>
</file>

<file path=xl/styles.xml><?xml version="1.0" encoding="utf-8"?>
<styleSheet xmlns="http://schemas.openxmlformats.org/spreadsheetml/2006/main">
  <numFmts count="4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"/>
    <numFmt numFmtId="191" formatCode="m&quot;月&quot;d&quot;日&quot;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;;;"/>
    <numFmt numFmtId="198" formatCode="&quot;$&quot;#,##0.00;[Red]&quot;$&quot;#,##0.00"/>
    <numFmt numFmtId="199" formatCode="\$#,##0.00_);[Red]\(\$#,##0.00\)"/>
    <numFmt numFmtId="200" formatCode="0.0000000000_ "/>
    <numFmt numFmtId="201" formatCode="0.000000000_ "/>
    <numFmt numFmtId="202" formatCode="0.00000000_ "/>
    <numFmt numFmtId="203" formatCode="0.0000000_ "/>
    <numFmt numFmtId="204" formatCode="0.000000_ "/>
    <numFmt numFmtId="205" formatCode="0.00000_ "/>
    <numFmt numFmtId="206" formatCode="0.0000_ "/>
    <numFmt numFmtId="207" formatCode="0.000_ "/>
  </numFmts>
  <fonts count="24">
    <font>
      <sz val="12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color indexed="10"/>
      <name val="Times New Roman"/>
      <family val="1"/>
    </font>
    <font>
      <sz val="12"/>
      <name val="Times New Roman"/>
      <family val="1"/>
    </font>
    <font>
      <b/>
      <sz val="14"/>
      <color indexed="40"/>
      <name val="Times New Roman"/>
      <family val="1"/>
    </font>
    <font>
      <sz val="12"/>
      <color indexed="40"/>
      <name val="Times New Roman"/>
      <family val="1"/>
    </font>
    <font>
      <b/>
      <i/>
      <sz val="12"/>
      <name val="Times New Roman"/>
      <family val="1"/>
    </font>
    <font>
      <b/>
      <i/>
      <sz val="12"/>
      <color indexed="20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2"/>
      <color indexed="12"/>
      <name val="新細明體"/>
      <family val="1"/>
    </font>
    <font>
      <sz val="20.25"/>
      <name val="新細明體"/>
      <family val="1"/>
    </font>
    <font>
      <sz val="12"/>
      <name val="Garamond"/>
      <family val="1"/>
    </font>
    <font>
      <sz val="13.25"/>
      <name val="Georgia"/>
      <family val="1"/>
    </font>
    <font>
      <sz val="15.25"/>
      <color indexed="48"/>
      <name val="Georgia"/>
      <family val="1"/>
    </font>
    <font>
      <b/>
      <i/>
      <sz val="20.25"/>
      <color indexed="12"/>
      <name val="Georgia"/>
      <family val="1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90" fontId="5" fillId="0" borderId="0" xfId="0" applyNumberFormat="1" applyFont="1" applyAlignment="1">
      <alignment vertical="center"/>
    </xf>
    <xf numFmtId="190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99" fontId="9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99" fontId="16" fillId="0" borderId="1" xfId="0" applyNumberFormat="1" applyFont="1" applyBorder="1" applyAlignment="1">
      <alignment vertical="center"/>
    </xf>
    <xf numFmtId="199" fontId="9" fillId="5" borderId="0" xfId="0" applyNumberFormat="1" applyFont="1" applyFill="1" applyAlignment="1">
      <alignment vertical="center"/>
    </xf>
    <xf numFmtId="199" fontId="16" fillId="0" borderId="0" xfId="0" applyNumberFormat="1" applyFont="1" applyAlignment="1">
      <alignment horizontal="right" vertical="center"/>
    </xf>
    <xf numFmtId="199" fontId="0" fillId="2" borderId="0" xfId="0" applyNumberFormat="1" applyFont="1" applyFill="1" applyAlignment="1">
      <alignment vertical="center"/>
    </xf>
    <xf numFmtId="199" fontId="0" fillId="6" borderId="0" xfId="0" applyNumberFormat="1" applyFont="1" applyFill="1" applyAlignment="1">
      <alignment vertical="center"/>
    </xf>
    <xf numFmtId="199" fontId="17" fillId="7" borderId="0" xfId="0" applyNumberFormat="1" applyFont="1" applyFill="1" applyAlignment="1">
      <alignment vertical="center"/>
    </xf>
    <xf numFmtId="207" fontId="0" fillId="8" borderId="0" xfId="0" applyNumberFormat="1" applyFill="1" applyAlignment="1">
      <alignment vertical="center"/>
    </xf>
    <xf numFmtId="0" fontId="3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9" borderId="0" xfId="0" applyFont="1" applyFill="1" applyAlignment="1">
      <alignment horizontal="left" vertical="center"/>
    </xf>
    <xf numFmtId="0" fontId="8" fillId="9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strike val="0"/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1" u="none" baseline="0">
                <a:solidFill>
                  <a:srgbClr val="0000FF"/>
                </a:solidFill>
              </a:rPr>
              <a:t>Sales Distribution of the Best Selling Product</a:t>
            </a:r>
          </a:p>
        </c:rich>
      </c:tx>
      <c:layout>
        <c:manualLayout>
          <c:xMode val="factor"/>
          <c:yMode val="factor"/>
          <c:x val="0.024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7175"/>
          <c:w val="0.921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Chart!$A$1:$A$2</c:f>
              <c:strCache>
                <c:ptCount val="1"/>
                <c:pt idx="0">
                  <c:v>Product ID SS002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FFFF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Chart!$B$2:$M$2</c:f>
              <c:numCache>
                <c:ptCount val="12"/>
                <c:pt idx="0">
                  <c:v>97</c:v>
                </c:pt>
                <c:pt idx="1">
                  <c:v>186</c:v>
                </c:pt>
                <c:pt idx="2">
                  <c:v>142</c:v>
                </c:pt>
                <c:pt idx="3">
                  <c:v>149</c:v>
                </c:pt>
                <c:pt idx="4">
                  <c:v>47</c:v>
                </c:pt>
                <c:pt idx="5">
                  <c:v>64</c:v>
                </c:pt>
                <c:pt idx="6">
                  <c:v>117</c:v>
                </c:pt>
                <c:pt idx="7">
                  <c:v>74</c:v>
                </c:pt>
                <c:pt idx="8">
                  <c:v>90</c:v>
                </c:pt>
                <c:pt idx="9">
                  <c:v>148</c:v>
                </c:pt>
                <c:pt idx="10">
                  <c:v>38</c:v>
                </c:pt>
                <c:pt idx="11">
                  <c:v>53</c:v>
                </c:pt>
              </c:numCache>
            </c:numRef>
          </c:val>
        </c:ser>
        <c:axId val="42041204"/>
        <c:axId val="42826517"/>
      </c:barChart>
      <c:catAx>
        <c:axId val="42041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solidFill>
                  <a:srgbClr val="0000FF"/>
                </a:solidFill>
              </a:defRPr>
            </a:pPr>
          </a:p>
        </c:txPr>
        <c:crossAx val="42826517"/>
        <c:crosses val="autoZero"/>
        <c:auto val="1"/>
        <c:lblOffset val="100"/>
        <c:noMultiLvlLbl val="0"/>
      </c:catAx>
      <c:valAx>
        <c:axId val="42826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3366FF"/>
                    </a:solidFill>
                  </a:rPr>
                  <a:t>Total Quantity Sold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041204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</c:spPr>
    </c:plotArea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2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5</xdr:row>
      <xdr:rowOff>104775</xdr:rowOff>
    </xdr:from>
    <xdr:to>
      <xdr:col>14</xdr:col>
      <xdr:colOff>438150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981200" y="1733550"/>
        <a:ext cx="8734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35"/>
  <sheetViews>
    <sheetView workbookViewId="0" topLeftCell="D4">
      <selection activeCell="A4" sqref="A4:G35"/>
    </sheetView>
  </sheetViews>
  <sheetFormatPr defaultColWidth="9.00390625" defaultRowHeight="16.5"/>
  <cols>
    <col min="1" max="1" width="13.00390625" style="0" customWidth="1"/>
    <col min="2" max="2" width="15.25390625" style="0" customWidth="1"/>
    <col min="3" max="3" width="43.625" style="0" customWidth="1"/>
    <col min="4" max="4" width="23.125" style="0" customWidth="1"/>
    <col min="5" max="5" width="15.875" style="0" customWidth="1"/>
    <col min="6" max="6" width="17.25390625" style="0" customWidth="1"/>
  </cols>
  <sheetData>
    <row r="1" spans="1:8" ht="16.5">
      <c r="A1" s="26" t="s">
        <v>24</v>
      </c>
      <c r="B1" s="26"/>
      <c r="C1" s="27"/>
      <c r="D1" s="27"/>
      <c r="E1" s="27"/>
      <c r="F1" s="27"/>
      <c r="G1" s="28"/>
      <c r="H1" s="28"/>
    </row>
    <row r="2" spans="1:8" ht="16.5">
      <c r="A2" s="27"/>
      <c r="B2" s="27"/>
      <c r="C2" s="27"/>
      <c r="D2" s="27"/>
      <c r="E2" s="27"/>
      <c r="F2" s="27"/>
      <c r="G2" s="28"/>
      <c r="H2" s="28"/>
    </row>
    <row r="4" spans="1:7" s="2" customFormat="1" ht="16.5">
      <c r="A4" s="2" t="s">
        <v>0</v>
      </c>
      <c r="B4" s="2" t="s">
        <v>30</v>
      </c>
      <c r="C4" s="2" t="s">
        <v>25</v>
      </c>
      <c r="D4" s="2" t="s">
        <v>32</v>
      </c>
      <c r="E4" s="2" t="s">
        <v>15</v>
      </c>
      <c r="F4" s="2" t="s">
        <v>1</v>
      </c>
      <c r="G4" s="2" t="s">
        <v>31</v>
      </c>
    </row>
    <row r="5" spans="1:6" ht="16.5">
      <c r="A5" t="s">
        <v>89</v>
      </c>
      <c r="B5" t="s">
        <v>36</v>
      </c>
      <c r="C5" t="s">
        <v>37</v>
      </c>
      <c r="D5" t="s">
        <v>33</v>
      </c>
      <c r="E5">
        <v>399</v>
      </c>
      <c r="F5" t="s">
        <v>34</v>
      </c>
    </row>
    <row r="6" spans="1:6" ht="16.5">
      <c r="A6" t="s">
        <v>95</v>
      </c>
      <c r="B6" t="s">
        <v>38</v>
      </c>
      <c r="C6" t="s">
        <v>47</v>
      </c>
      <c r="D6" t="s">
        <v>48</v>
      </c>
      <c r="E6">
        <v>9566</v>
      </c>
      <c r="F6" t="s">
        <v>49</v>
      </c>
    </row>
    <row r="7" spans="1:6" ht="16.5">
      <c r="A7" t="s">
        <v>96</v>
      </c>
      <c r="B7" t="s">
        <v>38</v>
      </c>
      <c r="C7" t="s">
        <v>50</v>
      </c>
      <c r="D7" t="s">
        <v>59</v>
      </c>
      <c r="E7">
        <v>2594</v>
      </c>
      <c r="F7" t="s">
        <v>49</v>
      </c>
    </row>
    <row r="8" spans="1:6" ht="16.5">
      <c r="A8" t="s">
        <v>97</v>
      </c>
      <c r="B8" t="s">
        <v>38</v>
      </c>
      <c r="C8" t="s">
        <v>51</v>
      </c>
      <c r="D8" t="s">
        <v>52</v>
      </c>
      <c r="E8">
        <v>5524</v>
      </c>
      <c r="F8" t="s">
        <v>49</v>
      </c>
    </row>
    <row r="9" spans="1:6" ht="16.5">
      <c r="A9" t="s">
        <v>90</v>
      </c>
      <c r="B9" t="s">
        <v>38</v>
      </c>
      <c r="C9" t="s">
        <v>43</v>
      </c>
      <c r="D9" t="s">
        <v>33</v>
      </c>
      <c r="E9">
        <v>850</v>
      </c>
      <c r="F9" t="s">
        <v>34</v>
      </c>
    </row>
    <row r="10" spans="1:6" ht="16.5">
      <c r="A10" t="s">
        <v>91</v>
      </c>
      <c r="B10" t="s">
        <v>38</v>
      </c>
      <c r="C10" t="s">
        <v>39</v>
      </c>
      <c r="D10" t="s">
        <v>60</v>
      </c>
      <c r="E10">
        <v>5920</v>
      </c>
      <c r="F10" t="s">
        <v>34</v>
      </c>
    </row>
    <row r="11" spans="1:6" ht="16.5">
      <c r="A11" t="s">
        <v>92</v>
      </c>
      <c r="B11" t="s">
        <v>41</v>
      </c>
      <c r="C11" t="s">
        <v>42</v>
      </c>
      <c r="D11" t="s">
        <v>60</v>
      </c>
      <c r="E11">
        <v>4830</v>
      </c>
      <c r="F11" t="s">
        <v>34</v>
      </c>
    </row>
    <row r="12" spans="1:6" ht="16.5">
      <c r="A12" t="s">
        <v>93</v>
      </c>
      <c r="B12" t="s">
        <v>38</v>
      </c>
      <c r="C12" t="s">
        <v>40</v>
      </c>
      <c r="D12" t="s">
        <v>60</v>
      </c>
      <c r="E12">
        <v>10830</v>
      </c>
      <c r="F12" t="s">
        <v>34</v>
      </c>
    </row>
    <row r="13" spans="1:6" ht="16.5">
      <c r="A13" t="s">
        <v>100</v>
      </c>
      <c r="B13" t="s">
        <v>56</v>
      </c>
      <c r="C13" t="s">
        <v>58</v>
      </c>
      <c r="D13" t="s">
        <v>55</v>
      </c>
      <c r="E13">
        <v>699</v>
      </c>
      <c r="F13" t="s">
        <v>49</v>
      </c>
    </row>
    <row r="14" spans="1:6" ht="16.5">
      <c r="A14" t="s">
        <v>101</v>
      </c>
      <c r="B14" t="s">
        <v>56</v>
      </c>
      <c r="C14" t="s">
        <v>57</v>
      </c>
      <c r="D14" t="s">
        <v>55</v>
      </c>
      <c r="E14">
        <v>740</v>
      </c>
      <c r="F14" t="s">
        <v>49</v>
      </c>
    </row>
    <row r="15" spans="1:6" ht="16.5">
      <c r="A15" t="s">
        <v>107</v>
      </c>
      <c r="B15" t="s">
        <v>14</v>
      </c>
      <c r="C15" t="s">
        <v>71</v>
      </c>
      <c r="D15" t="s">
        <v>33</v>
      </c>
      <c r="E15">
        <v>280</v>
      </c>
      <c r="F15" t="s">
        <v>72</v>
      </c>
    </row>
    <row r="16" spans="1:6" ht="16.5">
      <c r="A16" t="s">
        <v>83</v>
      </c>
      <c r="B16" t="s">
        <v>26</v>
      </c>
      <c r="C16" t="s">
        <v>27</v>
      </c>
      <c r="D16" t="s">
        <v>59</v>
      </c>
      <c r="E16">
        <v>3112</v>
      </c>
      <c r="F16" t="s">
        <v>34</v>
      </c>
    </row>
    <row r="17" spans="1:6" ht="16.5">
      <c r="A17" t="s">
        <v>84</v>
      </c>
      <c r="B17" t="s">
        <v>28</v>
      </c>
      <c r="C17" t="s">
        <v>46</v>
      </c>
      <c r="D17" t="s">
        <v>59</v>
      </c>
      <c r="E17">
        <v>5452</v>
      </c>
      <c r="F17" t="s">
        <v>34</v>
      </c>
    </row>
    <row r="18" spans="1:6" ht="16.5">
      <c r="A18" t="s">
        <v>85</v>
      </c>
      <c r="B18" t="s">
        <v>28</v>
      </c>
      <c r="C18" t="s">
        <v>29</v>
      </c>
      <c r="D18" t="s">
        <v>59</v>
      </c>
      <c r="E18">
        <v>2332</v>
      </c>
      <c r="F18" t="s">
        <v>34</v>
      </c>
    </row>
    <row r="19" spans="1:6" ht="16.5">
      <c r="A19" t="s">
        <v>86</v>
      </c>
      <c r="B19" t="s">
        <v>28</v>
      </c>
      <c r="C19" t="s">
        <v>35</v>
      </c>
      <c r="D19" t="s">
        <v>61</v>
      </c>
      <c r="E19">
        <v>3112</v>
      </c>
      <c r="F19" t="s">
        <v>34</v>
      </c>
    </row>
    <row r="20" spans="1:6" ht="16.5">
      <c r="A20" t="s">
        <v>87</v>
      </c>
      <c r="B20" t="s">
        <v>28</v>
      </c>
      <c r="C20" t="s">
        <v>114</v>
      </c>
      <c r="D20" t="s">
        <v>59</v>
      </c>
      <c r="E20">
        <v>7012</v>
      </c>
      <c r="F20" t="s">
        <v>34</v>
      </c>
    </row>
    <row r="21" spans="1:6" ht="16.5">
      <c r="A21" t="s">
        <v>88</v>
      </c>
      <c r="B21" t="s">
        <v>28</v>
      </c>
      <c r="C21" t="s">
        <v>115</v>
      </c>
      <c r="D21" t="s">
        <v>59</v>
      </c>
      <c r="E21">
        <v>7792</v>
      </c>
      <c r="F21" t="s">
        <v>34</v>
      </c>
    </row>
    <row r="22" spans="1:6" ht="16.5">
      <c r="A22" t="s">
        <v>102</v>
      </c>
      <c r="B22" t="s">
        <v>62</v>
      </c>
      <c r="C22" t="s">
        <v>63</v>
      </c>
      <c r="D22" t="s">
        <v>33</v>
      </c>
      <c r="E22">
        <v>298</v>
      </c>
      <c r="F22" t="s">
        <v>64</v>
      </c>
    </row>
    <row r="23" spans="1:6" ht="16.5">
      <c r="A23" t="s">
        <v>108</v>
      </c>
      <c r="B23" t="s">
        <v>73</v>
      </c>
      <c r="C23" t="s">
        <v>74</v>
      </c>
      <c r="D23" t="s">
        <v>48</v>
      </c>
      <c r="E23">
        <v>3110</v>
      </c>
      <c r="F23" t="s">
        <v>72</v>
      </c>
    </row>
    <row r="24" spans="1:6" ht="16.5">
      <c r="A24" t="s">
        <v>109</v>
      </c>
      <c r="B24" t="s">
        <v>73</v>
      </c>
      <c r="C24" t="s">
        <v>75</v>
      </c>
      <c r="D24" t="s">
        <v>48</v>
      </c>
      <c r="E24">
        <v>3890</v>
      </c>
      <c r="F24" t="s">
        <v>72</v>
      </c>
    </row>
    <row r="25" spans="1:6" ht="16.5">
      <c r="A25" t="s">
        <v>110</v>
      </c>
      <c r="B25" t="s">
        <v>73</v>
      </c>
      <c r="C25" t="s">
        <v>76</v>
      </c>
      <c r="D25" t="s">
        <v>48</v>
      </c>
      <c r="E25">
        <v>1790</v>
      </c>
      <c r="F25" t="s">
        <v>72</v>
      </c>
    </row>
    <row r="26" spans="1:6" ht="16.5">
      <c r="A26" t="s">
        <v>111</v>
      </c>
      <c r="B26" t="s">
        <v>73</v>
      </c>
      <c r="C26" t="s">
        <v>77</v>
      </c>
      <c r="D26" t="s">
        <v>78</v>
      </c>
      <c r="E26">
        <v>1790</v>
      </c>
      <c r="F26" t="s">
        <v>79</v>
      </c>
    </row>
    <row r="27" spans="1:6" ht="16.5">
      <c r="A27" t="s">
        <v>112</v>
      </c>
      <c r="B27" t="s">
        <v>73</v>
      </c>
      <c r="C27" t="s">
        <v>80</v>
      </c>
      <c r="D27" t="s">
        <v>82</v>
      </c>
      <c r="E27">
        <v>1550</v>
      </c>
      <c r="F27" t="s">
        <v>72</v>
      </c>
    </row>
    <row r="28" spans="1:6" ht="16.5">
      <c r="A28" t="s">
        <v>113</v>
      </c>
      <c r="B28" t="s">
        <v>73</v>
      </c>
      <c r="C28" t="s">
        <v>81</v>
      </c>
      <c r="D28" t="s">
        <v>82</v>
      </c>
      <c r="E28">
        <v>2330</v>
      </c>
      <c r="F28" t="s">
        <v>72</v>
      </c>
    </row>
    <row r="29" spans="1:6" ht="16.5">
      <c r="A29" t="s">
        <v>103</v>
      </c>
      <c r="B29" t="s">
        <v>65</v>
      </c>
      <c r="C29" t="s">
        <v>66</v>
      </c>
      <c r="D29" t="s">
        <v>33</v>
      </c>
      <c r="E29">
        <v>390</v>
      </c>
      <c r="F29" t="s">
        <v>64</v>
      </c>
    </row>
    <row r="30" spans="1:6" ht="16.5">
      <c r="A30" t="s">
        <v>104</v>
      </c>
      <c r="B30" t="s">
        <v>65</v>
      </c>
      <c r="C30" t="s">
        <v>67</v>
      </c>
      <c r="D30" t="s">
        <v>33</v>
      </c>
      <c r="E30">
        <v>546</v>
      </c>
      <c r="F30" t="s">
        <v>64</v>
      </c>
    </row>
    <row r="31" spans="1:6" ht="16.5">
      <c r="A31" t="s">
        <v>105</v>
      </c>
      <c r="B31" t="s">
        <v>65</v>
      </c>
      <c r="C31" t="s">
        <v>68</v>
      </c>
      <c r="D31" t="s">
        <v>33</v>
      </c>
      <c r="E31">
        <v>390</v>
      </c>
      <c r="F31" t="s">
        <v>64</v>
      </c>
    </row>
    <row r="32" spans="1:6" ht="16.5">
      <c r="A32" t="s">
        <v>106</v>
      </c>
      <c r="B32" t="s">
        <v>69</v>
      </c>
      <c r="C32" t="s">
        <v>70</v>
      </c>
      <c r="D32" t="s">
        <v>33</v>
      </c>
      <c r="E32">
        <v>430</v>
      </c>
      <c r="F32" t="s">
        <v>64</v>
      </c>
    </row>
    <row r="33" spans="1:6" ht="16.5">
      <c r="A33" t="s">
        <v>98</v>
      </c>
      <c r="B33" t="s">
        <v>44</v>
      </c>
      <c r="C33" t="s">
        <v>53</v>
      </c>
      <c r="D33" t="s">
        <v>55</v>
      </c>
      <c r="E33">
        <v>999</v>
      </c>
      <c r="F33" t="s">
        <v>49</v>
      </c>
    </row>
    <row r="34" spans="1:6" ht="16.5">
      <c r="A34" t="s">
        <v>99</v>
      </c>
      <c r="B34" t="s">
        <v>44</v>
      </c>
      <c r="C34" t="s">
        <v>54</v>
      </c>
      <c r="D34" t="s">
        <v>55</v>
      </c>
      <c r="E34">
        <v>2300</v>
      </c>
      <c r="F34" t="s">
        <v>49</v>
      </c>
    </row>
    <row r="35" spans="1:6" ht="16.5">
      <c r="A35" t="s">
        <v>94</v>
      </c>
      <c r="B35" t="s">
        <v>44</v>
      </c>
      <c r="C35" t="s">
        <v>45</v>
      </c>
      <c r="D35" t="s">
        <v>33</v>
      </c>
      <c r="E35">
        <v>1200</v>
      </c>
      <c r="F35" t="s">
        <v>34</v>
      </c>
    </row>
  </sheetData>
  <mergeCells count="1">
    <mergeCell ref="A1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"/>
  <sheetViews>
    <sheetView zoomScale="70" zoomScaleNormal="70" workbookViewId="0" topLeftCell="A1">
      <selection activeCell="P11" sqref="P11"/>
    </sheetView>
  </sheetViews>
  <sheetFormatPr defaultColWidth="9.00390625" defaultRowHeight="16.5"/>
  <cols>
    <col min="2" max="2" width="9.125" style="0" bestFit="1" customWidth="1"/>
    <col min="3" max="3" width="10.125" style="0" customWidth="1"/>
    <col min="4" max="9" width="9.125" style="0" bestFit="1" customWidth="1"/>
    <col min="10" max="10" width="11.75390625" style="0" customWidth="1"/>
    <col min="11" max="11" width="10.00390625" style="0" customWidth="1"/>
    <col min="12" max="12" width="10.375" style="0" customWidth="1"/>
    <col min="13" max="13" width="10.625" style="0" customWidth="1"/>
    <col min="14" max="16" width="9.125" style="0" bestFit="1" customWidth="1"/>
    <col min="17" max="17" width="9.75390625" style="0" bestFit="1" customWidth="1"/>
    <col min="18" max="18" width="13.875" style="0" bestFit="1" customWidth="1"/>
  </cols>
  <sheetData>
    <row r="1" spans="1:18" s="18" customFormat="1" ht="63">
      <c r="A1" s="15" t="s">
        <v>21</v>
      </c>
      <c r="B1" s="15" t="s">
        <v>12</v>
      </c>
      <c r="C1" s="15" t="s">
        <v>13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16" t="s">
        <v>121</v>
      </c>
      <c r="O1" s="16" t="s">
        <v>116</v>
      </c>
      <c r="P1" s="16" t="s">
        <v>122</v>
      </c>
      <c r="Q1" s="15" t="s">
        <v>117</v>
      </c>
      <c r="R1" s="17" t="s">
        <v>118</v>
      </c>
    </row>
    <row r="2" spans="1:20" s="9" customFormat="1" ht="15.75">
      <c r="A2" s="8" t="s">
        <v>103</v>
      </c>
      <c r="B2" s="8">
        <v>97</v>
      </c>
      <c r="C2" s="8">
        <v>186</v>
      </c>
      <c r="D2" s="8">
        <v>142</v>
      </c>
      <c r="E2" s="8">
        <v>149</v>
      </c>
      <c r="F2" s="8">
        <v>47</v>
      </c>
      <c r="G2" s="8">
        <v>64</v>
      </c>
      <c r="H2" s="8">
        <v>117</v>
      </c>
      <c r="I2" s="8">
        <v>74</v>
      </c>
      <c r="J2" s="8">
        <v>90</v>
      </c>
      <c r="K2" s="8">
        <v>148</v>
      </c>
      <c r="L2" s="8">
        <v>38</v>
      </c>
      <c r="M2" s="8">
        <v>53</v>
      </c>
      <c r="N2" s="11">
        <f>SUM(B2:M2)</f>
        <v>1205</v>
      </c>
      <c r="O2" s="12">
        <f>MAX(B2:M2)</f>
        <v>186</v>
      </c>
      <c r="P2" s="13">
        <f>ROUND(AVERAGE(B2:M2),0)</f>
        <v>100</v>
      </c>
      <c r="Q2" s="14">
        <f>VLOOKUP(A2,Product_DETAILS,5,FALSE)</f>
        <v>390</v>
      </c>
      <c r="R2" s="20">
        <f>N2*Q2</f>
        <v>469950</v>
      </c>
      <c r="S2" s="14"/>
      <c r="T2" s="14"/>
    </row>
    <row r="19" ht="15.75" customHeight="1"/>
  </sheetData>
  <conditionalFormatting sqref="O2">
    <cfRule type="cellIs" priority="1" dxfId="0" operator="equal" stopIfTrue="1">
      <formula>"Decrease"</formula>
    </cfRule>
  </conditionalFormatting>
  <printOptions/>
  <pageMargins left="0.57" right="0.69" top="0.984251968503937" bottom="0.984251968503937" header="0.5118110236220472" footer="0.5118110236220472"/>
  <pageSetup fitToHeight="1" fitToWidth="1" horizontalDpi="300" verticalDpi="3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T38"/>
  <sheetViews>
    <sheetView tabSelected="1" zoomScale="70" zoomScaleNormal="70" workbookViewId="0" topLeftCell="H1">
      <selection activeCell="Q6" sqref="Q6"/>
    </sheetView>
  </sheetViews>
  <sheetFormatPr defaultColWidth="9.00390625" defaultRowHeight="16.5"/>
  <cols>
    <col min="1" max="1" width="10.875" style="8" customWidth="1"/>
    <col min="2" max="13" width="10.625" style="8" customWidth="1"/>
    <col min="14" max="16" width="16.625" style="8" customWidth="1"/>
    <col min="17" max="17" width="12.625" style="9" customWidth="1"/>
    <col min="18" max="18" width="20.875" style="9" bestFit="1" customWidth="1"/>
    <col min="19" max="19" width="12.375" style="9" bestFit="1" customWidth="1"/>
    <col min="20" max="16384" width="9.00390625" style="9" customWidth="1"/>
  </cols>
  <sheetData>
    <row r="1" spans="1:9" ht="16.5" customHeight="1">
      <c r="A1" s="31" t="s">
        <v>119</v>
      </c>
      <c r="B1" s="32"/>
      <c r="C1" s="32"/>
      <c r="D1" s="32"/>
      <c r="E1" s="32"/>
      <c r="F1" s="33"/>
      <c r="G1" s="33"/>
      <c r="H1" s="33"/>
      <c r="I1" s="33"/>
    </row>
    <row r="2" spans="1:9" ht="16.5" customHeight="1">
      <c r="A2" s="32"/>
      <c r="B2" s="32"/>
      <c r="C2" s="32"/>
      <c r="D2" s="32"/>
      <c r="E2" s="32"/>
      <c r="F2" s="33"/>
      <c r="G2" s="33"/>
      <c r="H2" s="33"/>
      <c r="I2" s="33"/>
    </row>
    <row r="4" spans="2:13" ht="18.75">
      <c r="B4" s="29" t="s">
        <v>120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8" s="18" customFormat="1" ht="31.5">
      <c r="A5" s="15" t="s">
        <v>21</v>
      </c>
      <c r="B5" s="15" t="s">
        <v>12</v>
      </c>
      <c r="C5" s="15" t="s">
        <v>13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6" t="s">
        <v>121</v>
      </c>
      <c r="O5" s="16" t="s">
        <v>116</v>
      </c>
      <c r="P5" s="16" t="s">
        <v>122</v>
      </c>
      <c r="Q5" s="15" t="s">
        <v>117</v>
      </c>
      <c r="R5" s="17" t="s">
        <v>118</v>
      </c>
    </row>
    <row r="6" spans="1:20" ht="15.75">
      <c r="A6" s="8" t="s">
        <v>123</v>
      </c>
      <c r="B6" s="8">
        <v>48</v>
      </c>
      <c r="C6" s="8">
        <v>78</v>
      </c>
      <c r="D6" s="8">
        <v>3</v>
      </c>
      <c r="E6" s="8">
        <v>35</v>
      </c>
      <c r="F6" s="8">
        <v>90</v>
      </c>
      <c r="G6" s="8">
        <v>91</v>
      </c>
      <c r="H6" s="8">
        <v>27</v>
      </c>
      <c r="I6" s="8">
        <v>43</v>
      </c>
      <c r="J6" s="8">
        <v>35</v>
      </c>
      <c r="K6" s="8">
        <v>19</v>
      </c>
      <c r="L6" s="8">
        <v>7</v>
      </c>
      <c r="M6" s="8">
        <v>36</v>
      </c>
      <c r="N6" s="11">
        <f aca="true" t="shared" si="0" ref="N6:N36">SUM(B6:M6)</f>
        <v>512</v>
      </c>
      <c r="O6" s="12">
        <f aca="true" t="shared" si="1" ref="O6:O36">MAX(B6:M6)</f>
        <v>91</v>
      </c>
      <c r="P6" s="13">
        <f aca="true" t="shared" si="2" ref="P6:P36">ROUND(AVERAGE(B6:M6),0)</f>
        <v>43</v>
      </c>
      <c r="Q6" s="14">
        <f aca="true" t="shared" si="3" ref="Q6:Q36">VLOOKUP(A6,Product_DETAILS,5,FALSE)</f>
        <v>9566</v>
      </c>
      <c r="R6" s="20">
        <f aca="true" t="shared" si="4" ref="R6:R36">N6*Q6</f>
        <v>4897792</v>
      </c>
      <c r="S6" s="14"/>
      <c r="T6" s="14"/>
    </row>
    <row r="7" spans="1:20" ht="15.75">
      <c r="A7" s="8" t="s">
        <v>96</v>
      </c>
      <c r="B7" s="8">
        <v>48</v>
      </c>
      <c r="C7" s="8">
        <v>13</v>
      </c>
      <c r="D7" s="8">
        <v>48</v>
      </c>
      <c r="E7" s="8">
        <v>65</v>
      </c>
      <c r="F7" s="8">
        <v>88</v>
      </c>
      <c r="G7" s="8">
        <v>5</v>
      </c>
      <c r="H7" s="8">
        <v>43</v>
      </c>
      <c r="I7" s="8">
        <v>45</v>
      </c>
      <c r="J7" s="8">
        <v>14</v>
      </c>
      <c r="K7" s="8">
        <v>23</v>
      </c>
      <c r="L7" s="8">
        <v>19</v>
      </c>
      <c r="M7" s="8">
        <v>79</v>
      </c>
      <c r="N7" s="11">
        <f t="shared" si="0"/>
        <v>490</v>
      </c>
      <c r="O7" s="12">
        <f t="shared" si="1"/>
        <v>88</v>
      </c>
      <c r="P7" s="13">
        <f t="shared" si="2"/>
        <v>41</v>
      </c>
      <c r="Q7" s="14">
        <f t="shared" si="3"/>
        <v>2594</v>
      </c>
      <c r="R7" s="20">
        <f t="shared" si="4"/>
        <v>1271060</v>
      </c>
      <c r="S7" s="14"/>
      <c r="T7" s="14"/>
    </row>
    <row r="8" spans="1:20" ht="15.75">
      <c r="A8" s="8" t="s">
        <v>97</v>
      </c>
      <c r="B8" s="8">
        <v>77</v>
      </c>
      <c r="C8" s="8">
        <v>18</v>
      </c>
      <c r="D8" s="8">
        <v>44</v>
      </c>
      <c r="E8" s="8">
        <v>61</v>
      </c>
      <c r="F8" s="8">
        <v>11</v>
      </c>
      <c r="G8" s="8">
        <v>98</v>
      </c>
      <c r="H8" s="8">
        <v>34</v>
      </c>
      <c r="I8" s="8">
        <v>71</v>
      </c>
      <c r="J8" s="8">
        <v>56</v>
      </c>
      <c r="K8" s="8">
        <v>74</v>
      </c>
      <c r="L8" s="8">
        <v>0</v>
      </c>
      <c r="M8" s="8">
        <v>51</v>
      </c>
      <c r="N8" s="11">
        <f t="shared" si="0"/>
        <v>595</v>
      </c>
      <c r="O8" s="12">
        <f t="shared" si="1"/>
        <v>98</v>
      </c>
      <c r="P8" s="13">
        <f t="shared" si="2"/>
        <v>50</v>
      </c>
      <c r="Q8" s="14">
        <f t="shared" si="3"/>
        <v>5524</v>
      </c>
      <c r="R8" s="20">
        <f t="shared" si="4"/>
        <v>3286780</v>
      </c>
      <c r="S8" s="14"/>
      <c r="T8" s="14"/>
    </row>
    <row r="9" spans="1:20" ht="15.75">
      <c r="A9" s="8" t="s">
        <v>98</v>
      </c>
      <c r="B9" s="8">
        <v>39</v>
      </c>
      <c r="C9" s="8">
        <v>84</v>
      </c>
      <c r="D9" s="8">
        <v>68</v>
      </c>
      <c r="E9" s="8">
        <v>3</v>
      </c>
      <c r="F9" s="8">
        <v>98</v>
      </c>
      <c r="G9" s="8">
        <v>75</v>
      </c>
      <c r="H9" s="8">
        <v>82</v>
      </c>
      <c r="I9" s="8">
        <v>9</v>
      </c>
      <c r="J9" s="8">
        <v>16</v>
      </c>
      <c r="K9" s="8">
        <v>35</v>
      </c>
      <c r="L9" s="8">
        <v>57</v>
      </c>
      <c r="M9" s="8">
        <v>24</v>
      </c>
      <c r="N9" s="11">
        <f t="shared" si="0"/>
        <v>590</v>
      </c>
      <c r="O9" s="12">
        <f t="shared" si="1"/>
        <v>98</v>
      </c>
      <c r="P9" s="13">
        <f t="shared" si="2"/>
        <v>49</v>
      </c>
      <c r="Q9" s="14">
        <f t="shared" si="3"/>
        <v>999</v>
      </c>
      <c r="R9" s="20">
        <f t="shared" si="4"/>
        <v>589410</v>
      </c>
      <c r="S9" s="14"/>
      <c r="T9" s="14"/>
    </row>
    <row r="10" spans="1:20" ht="15.75">
      <c r="A10" s="8" t="s">
        <v>99</v>
      </c>
      <c r="B10" s="8">
        <v>39</v>
      </c>
      <c r="C10" s="8">
        <v>49</v>
      </c>
      <c r="D10" s="8">
        <v>95</v>
      </c>
      <c r="E10" s="8">
        <v>4</v>
      </c>
      <c r="F10" s="8">
        <v>84</v>
      </c>
      <c r="G10" s="8">
        <v>75</v>
      </c>
      <c r="H10" s="8">
        <v>87</v>
      </c>
      <c r="I10" s="8">
        <v>90</v>
      </c>
      <c r="J10" s="8">
        <v>78</v>
      </c>
      <c r="K10" s="8">
        <v>56</v>
      </c>
      <c r="L10" s="8">
        <v>31</v>
      </c>
      <c r="M10" s="8">
        <v>11</v>
      </c>
      <c r="N10" s="11">
        <f t="shared" si="0"/>
        <v>699</v>
      </c>
      <c r="O10" s="12">
        <f t="shared" si="1"/>
        <v>95</v>
      </c>
      <c r="P10" s="13">
        <f t="shared" si="2"/>
        <v>58</v>
      </c>
      <c r="Q10" s="14">
        <f t="shared" si="3"/>
        <v>2300</v>
      </c>
      <c r="R10" s="20">
        <f t="shared" si="4"/>
        <v>1607700</v>
      </c>
      <c r="S10" s="14"/>
      <c r="T10" s="14"/>
    </row>
    <row r="11" spans="1:20" ht="15.75">
      <c r="A11" s="8" t="s">
        <v>100</v>
      </c>
      <c r="B11" s="8">
        <v>6</v>
      </c>
      <c r="C11" s="8">
        <v>75</v>
      </c>
      <c r="D11" s="8">
        <v>16</v>
      </c>
      <c r="E11" s="8">
        <v>13</v>
      </c>
      <c r="F11" s="8">
        <v>63</v>
      </c>
      <c r="G11" s="8">
        <v>43</v>
      </c>
      <c r="H11" s="8">
        <v>36</v>
      </c>
      <c r="I11" s="8">
        <v>62</v>
      </c>
      <c r="J11" s="8">
        <v>47</v>
      </c>
      <c r="K11" s="8">
        <v>99</v>
      </c>
      <c r="L11" s="8">
        <v>22</v>
      </c>
      <c r="M11" s="8">
        <v>93</v>
      </c>
      <c r="N11" s="11">
        <f t="shared" si="0"/>
        <v>575</v>
      </c>
      <c r="O11" s="12">
        <f t="shared" si="1"/>
        <v>99</v>
      </c>
      <c r="P11" s="13">
        <f t="shared" si="2"/>
        <v>48</v>
      </c>
      <c r="Q11" s="14">
        <f t="shared" si="3"/>
        <v>699</v>
      </c>
      <c r="R11" s="20">
        <f t="shared" si="4"/>
        <v>401925</v>
      </c>
      <c r="S11" s="14"/>
      <c r="T11" s="14"/>
    </row>
    <row r="12" spans="1:20" ht="15.75">
      <c r="A12" s="8" t="s">
        <v>101</v>
      </c>
      <c r="B12" s="8">
        <v>19</v>
      </c>
      <c r="C12" s="8">
        <v>64</v>
      </c>
      <c r="D12" s="8">
        <v>3</v>
      </c>
      <c r="E12" s="8">
        <v>64</v>
      </c>
      <c r="F12" s="8">
        <v>41</v>
      </c>
      <c r="G12" s="8">
        <v>15</v>
      </c>
      <c r="H12" s="8">
        <v>43</v>
      </c>
      <c r="I12" s="8">
        <v>47</v>
      </c>
      <c r="J12" s="8">
        <v>30</v>
      </c>
      <c r="K12" s="8">
        <v>52</v>
      </c>
      <c r="L12" s="8">
        <v>44</v>
      </c>
      <c r="M12" s="8">
        <v>1</v>
      </c>
      <c r="N12" s="11">
        <f t="shared" si="0"/>
        <v>423</v>
      </c>
      <c r="O12" s="12">
        <f t="shared" si="1"/>
        <v>64</v>
      </c>
      <c r="P12" s="13">
        <f t="shared" si="2"/>
        <v>35</v>
      </c>
      <c r="Q12" s="14">
        <f t="shared" si="3"/>
        <v>740</v>
      </c>
      <c r="R12" s="20">
        <f t="shared" si="4"/>
        <v>313020</v>
      </c>
      <c r="S12" s="14"/>
      <c r="T12" s="14"/>
    </row>
    <row r="13" spans="1:20" ht="15.75">
      <c r="A13" s="8" t="s">
        <v>124</v>
      </c>
      <c r="B13" s="8">
        <v>72</v>
      </c>
      <c r="C13" s="8">
        <v>41</v>
      </c>
      <c r="D13" s="8">
        <v>9</v>
      </c>
      <c r="E13" s="8">
        <v>12</v>
      </c>
      <c r="F13" s="8">
        <v>6</v>
      </c>
      <c r="G13" s="8">
        <v>34</v>
      </c>
      <c r="H13" s="8">
        <v>34</v>
      </c>
      <c r="I13" s="8">
        <v>54</v>
      </c>
      <c r="J13" s="8">
        <v>61</v>
      </c>
      <c r="K13" s="8">
        <v>75</v>
      </c>
      <c r="L13" s="8">
        <v>85</v>
      </c>
      <c r="M13" s="8">
        <v>11</v>
      </c>
      <c r="N13" s="11">
        <f t="shared" si="0"/>
        <v>494</v>
      </c>
      <c r="O13" s="12">
        <f t="shared" si="1"/>
        <v>85</v>
      </c>
      <c r="P13" s="13">
        <f t="shared" si="2"/>
        <v>41</v>
      </c>
      <c r="Q13" s="14">
        <f t="shared" si="3"/>
        <v>3112</v>
      </c>
      <c r="R13" s="20">
        <f t="shared" si="4"/>
        <v>1537328</v>
      </c>
      <c r="S13" s="14"/>
      <c r="T13" s="14"/>
    </row>
    <row r="14" spans="1:20" ht="15.75">
      <c r="A14" s="8" t="s">
        <v>84</v>
      </c>
      <c r="B14" s="8">
        <v>79</v>
      </c>
      <c r="C14" s="8">
        <v>14</v>
      </c>
      <c r="D14" s="8">
        <v>69</v>
      </c>
      <c r="E14" s="8">
        <v>1</v>
      </c>
      <c r="F14" s="8">
        <v>63</v>
      </c>
      <c r="G14" s="8">
        <v>12</v>
      </c>
      <c r="H14" s="8">
        <v>66</v>
      </c>
      <c r="I14" s="8">
        <v>49</v>
      </c>
      <c r="J14" s="8">
        <v>72</v>
      </c>
      <c r="K14" s="8">
        <v>92</v>
      </c>
      <c r="L14" s="8">
        <v>27</v>
      </c>
      <c r="M14" s="8">
        <v>21</v>
      </c>
      <c r="N14" s="11">
        <f t="shared" si="0"/>
        <v>565</v>
      </c>
      <c r="O14" s="12">
        <f t="shared" si="1"/>
        <v>92</v>
      </c>
      <c r="P14" s="13">
        <f t="shared" si="2"/>
        <v>47</v>
      </c>
      <c r="Q14" s="14">
        <f t="shared" si="3"/>
        <v>5452</v>
      </c>
      <c r="R14" s="20">
        <f t="shared" si="4"/>
        <v>3080380</v>
      </c>
      <c r="S14" s="14"/>
      <c r="T14" s="14"/>
    </row>
    <row r="15" spans="1:20" ht="15.75">
      <c r="A15" s="8" t="s">
        <v>85</v>
      </c>
      <c r="B15" s="8">
        <v>77</v>
      </c>
      <c r="C15" s="8">
        <v>59</v>
      </c>
      <c r="D15" s="8">
        <v>47</v>
      </c>
      <c r="E15" s="8">
        <v>55</v>
      </c>
      <c r="F15" s="8">
        <v>51</v>
      </c>
      <c r="G15" s="8">
        <v>9</v>
      </c>
      <c r="H15" s="8">
        <v>97</v>
      </c>
      <c r="I15" s="8">
        <v>51</v>
      </c>
      <c r="J15" s="8">
        <v>37</v>
      </c>
      <c r="K15" s="8">
        <v>66</v>
      </c>
      <c r="L15" s="8">
        <v>54</v>
      </c>
      <c r="M15" s="8">
        <v>97</v>
      </c>
      <c r="N15" s="11">
        <f t="shared" si="0"/>
        <v>700</v>
      </c>
      <c r="O15" s="12">
        <f t="shared" si="1"/>
        <v>97</v>
      </c>
      <c r="P15" s="13">
        <f t="shared" si="2"/>
        <v>58</v>
      </c>
      <c r="Q15" s="14">
        <f t="shared" si="3"/>
        <v>2332</v>
      </c>
      <c r="R15" s="20">
        <f t="shared" si="4"/>
        <v>1632400</v>
      </c>
      <c r="S15" s="14"/>
      <c r="T15" s="14"/>
    </row>
    <row r="16" spans="1:20" ht="15.75">
      <c r="A16" s="8" t="s">
        <v>86</v>
      </c>
      <c r="B16" s="8">
        <v>58</v>
      </c>
      <c r="C16" s="8">
        <v>54</v>
      </c>
      <c r="D16" s="8">
        <v>34</v>
      </c>
      <c r="E16" s="8">
        <v>36</v>
      </c>
      <c r="F16" s="8">
        <v>66</v>
      </c>
      <c r="G16" s="8">
        <v>37</v>
      </c>
      <c r="H16" s="8">
        <v>64</v>
      </c>
      <c r="I16" s="8">
        <v>84</v>
      </c>
      <c r="J16" s="8">
        <v>62</v>
      </c>
      <c r="K16" s="8">
        <v>75</v>
      </c>
      <c r="L16" s="8">
        <v>70</v>
      </c>
      <c r="M16" s="8">
        <v>82</v>
      </c>
      <c r="N16" s="11">
        <f t="shared" si="0"/>
        <v>722</v>
      </c>
      <c r="O16" s="12">
        <f t="shared" si="1"/>
        <v>84</v>
      </c>
      <c r="P16" s="13">
        <f t="shared" si="2"/>
        <v>60</v>
      </c>
      <c r="Q16" s="14">
        <f t="shared" si="3"/>
        <v>3112</v>
      </c>
      <c r="R16" s="20">
        <f t="shared" si="4"/>
        <v>2246864</v>
      </c>
      <c r="S16" s="14"/>
      <c r="T16" s="14"/>
    </row>
    <row r="17" spans="1:20" ht="15.75">
      <c r="A17" s="8" t="s">
        <v>87</v>
      </c>
      <c r="B17" s="8">
        <v>62</v>
      </c>
      <c r="C17" s="8">
        <v>59</v>
      </c>
      <c r="D17" s="8">
        <v>62</v>
      </c>
      <c r="E17" s="8">
        <v>14</v>
      </c>
      <c r="F17" s="8">
        <v>94</v>
      </c>
      <c r="G17" s="8">
        <v>35</v>
      </c>
      <c r="H17" s="8">
        <v>66</v>
      </c>
      <c r="I17" s="8">
        <v>43</v>
      </c>
      <c r="J17" s="8">
        <v>24</v>
      </c>
      <c r="K17" s="8">
        <v>13</v>
      </c>
      <c r="L17" s="8">
        <v>81</v>
      </c>
      <c r="M17" s="8">
        <v>48</v>
      </c>
      <c r="N17" s="11">
        <f t="shared" si="0"/>
        <v>601</v>
      </c>
      <c r="O17" s="12">
        <f t="shared" si="1"/>
        <v>94</v>
      </c>
      <c r="P17" s="13">
        <f t="shared" si="2"/>
        <v>50</v>
      </c>
      <c r="Q17" s="14">
        <f t="shared" si="3"/>
        <v>7012</v>
      </c>
      <c r="R17" s="20">
        <f t="shared" si="4"/>
        <v>4214212</v>
      </c>
      <c r="S17" s="14"/>
      <c r="T17" s="14"/>
    </row>
    <row r="18" spans="1:20" ht="15.75">
      <c r="A18" s="8" t="s">
        <v>88</v>
      </c>
      <c r="B18" s="8">
        <v>32</v>
      </c>
      <c r="C18" s="8">
        <v>81</v>
      </c>
      <c r="D18" s="8">
        <v>80</v>
      </c>
      <c r="E18" s="8">
        <v>38</v>
      </c>
      <c r="F18" s="8">
        <v>72</v>
      </c>
      <c r="G18" s="8">
        <v>44</v>
      </c>
      <c r="H18" s="8">
        <v>57</v>
      </c>
      <c r="I18" s="8">
        <v>27</v>
      </c>
      <c r="J18" s="8">
        <v>63</v>
      </c>
      <c r="K18" s="8">
        <v>2</v>
      </c>
      <c r="L18" s="8">
        <v>76</v>
      </c>
      <c r="M18" s="8">
        <v>84</v>
      </c>
      <c r="N18" s="11">
        <f t="shared" si="0"/>
        <v>656</v>
      </c>
      <c r="O18" s="12">
        <f t="shared" si="1"/>
        <v>84</v>
      </c>
      <c r="P18" s="13">
        <f t="shared" si="2"/>
        <v>55</v>
      </c>
      <c r="Q18" s="14">
        <f t="shared" si="3"/>
        <v>7792</v>
      </c>
      <c r="R18" s="20">
        <f t="shared" si="4"/>
        <v>5111552</v>
      </c>
      <c r="S18" s="14"/>
      <c r="T18" s="14"/>
    </row>
    <row r="19" spans="1:20" ht="15.75">
      <c r="A19" s="8" t="s">
        <v>89</v>
      </c>
      <c r="B19" s="8">
        <v>10</v>
      </c>
      <c r="C19" s="8">
        <v>72</v>
      </c>
      <c r="D19" s="8">
        <v>49</v>
      </c>
      <c r="E19" s="8">
        <v>62</v>
      </c>
      <c r="F19" s="8">
        <v>40</v>
      </c>
      <c r="G19" s="8">
        <v>9</v>
      </c>
      <c r="H19" s="8">
        <v>77</v>
      </c>
      <c r="I19" s="8">
        <v>2</v>
      </c>
      <c r="J19" s="8">
        <v>33</v>
      </c>
      <c r="K19" s="8">
        <v>6</v>
      </c>
      <c r="L19" s="8">
        <v>9</v>
      </c>
      <c r="M19" s="8">
        <v>89</v>
      </c>
      <c r="N19" s="11">
        <f t="shared" si="0"/>
        <v>458</v>
      </c>
      <c r="O19" s="12">
        <f t="shared" si="1"/>
        <v>89</v>
      </c>
      <c r="P19" s="13">
        <f t="shared" si="2"/>
        <v>38</v>
      </c>
      <c r="Q19" s="14">
        <f t="shared" si="3"/>
        <v>399</v>
      </c>
      <c r="R19" s="20">
        <f t="shared" si="4"/>
        <v>182742</v>
      </c>
      <c r="S19" s="14"/>
      <c r="T19" s="14"/>
    </row>
    <row r="20" spans="1:20" ht="15.75">
      <c r="A20" s="8" t="s">
        <v>90</v>
      </c>
      <c r="B20" s="8">
        <v>36</v>
      </c>
      <c r="C20" s="8">
        <v>5</v>
      </c>
      <c r="D20" s="8">
        <v>70</v>
      </c>
      <c r="E20" s="8">
        <v>84</v>
      </c>
      <c r="F20" s="8">
        <v>34</v>
      </c>
      <c r="G20" s="8">
        <v>11</v>
      </c>
      <c r="H20" s="8">
        <v>48</v>
      </c>
      <c r="I20" s="8">
        <v>33</v>
      </c>
      <c r="J20" s="8">
        <v>22</v>
      </c>
      <c r="K20" s="8">
        <v>8</v>
      </c>
      <c r="L20" s="8">
        <v>92</v>
      </c>
      <c r="M20" s="8">
        <v>3</v>
      </c>
      <c r="N20" s="11">
        <f t="shared" si="0"/>
        <v>446</v>
      </c>
      <c r="O20" s="12">
        <f t="shared" si="1"/>
        <v>92</v>
      </c>
      <c r="P20" s="13">
        <f t="shared" si="2"/>
        <v>37</v>
      </c>
      <c r="Q20" s="14">
        <f t="shared" si="3"/>
        <v>850</v>
      </c>
      <c r="R20" s="20">
        <f t="shared" si="4"/>
        <v>379100</v>
      </c>
      <c r="S20" s="14"/>
      <c r="T20" s="14"/>
    </row>
    <row r="21" spans="1:20" ht="15.75">
      <c r="A21" s="8" t="s">
        <v>91</v>
      </c>
      <c r="B21" s="8">
        <v>24</v>
      </c>
      <c r="C21" s="8">
        <v>39</v>
      </c>
      <c r="D21" s="8">
        <v>38</v>
      </c>
      <c r="E21" s="8">
        <v>81</v>
      </c>
      <c r="F21" s="8">
        <v>46</v>
      </c>
      <c r="G21" s="8">
        <v>23</v>
      </c>
      <c r="H21" s="8">
        <v>95</v>
      </c>
      <c r="I21" s="8">
        <v>19</v>
      </c>
      <c r="J21" s="8">
        <v>60</v>
      </c>
      <c r="K21" s="8">
        <v>21</v>
      </c>
      <c r="L21" s="8">
        <v>89</v>
      </c>
      <c r="M21" s="8">
        <v>60</v>
      </c>
      <c r="N21" s="11">
        <f t="shared" si="0"/>
        <v>595</v>
      </c>
      <c r="O21" s="12">
        <f t="shared" si="1"/>
        <v>95</v>
      </c>
      <c r="P21" s="13">
        <f t="shared" si="2"/>
        <v>50</v>
      </c>
      <c r="Q21" s="14">
        <f t="shared" si="3"/>
        <v>5920</v>
      </c>
      <c r="R21" s="20">
        <f t="shared" si="4"/>
        <v>3522400</v>
      </c>
      <c r="S21" s="14"/>
      <c r="T21" s="14"/>
    </row>
    <row r="22" spans="1:20" ht="15.75">
      <c r="A22" s="8" t="s">
        <v>92</v>
      </c>
      <c r="B22" s="8">
        <v>7</v>
      </c>
      <c r="C22" s="8">
        <v>3</v>
      </c>
      <c r="D22" s="8">
        <v>27</v>
      </c>
      <c r="E22" s="8">
        <v>14</v>
      </c>
      <c r="F22" s="8">
        <v>10</v>
      </c>
      <c r="G22" s="8">
        <v>87</v>
      </c>
      <c r="H22" s="8">
        <v>90</v>
      </c>
      <c r="I22" s="8">
        <v>78</v>
      </c>
      <c r="J22" s="8">
        <v>72</v>
      </c>
      <c r="K22" s="8">
        <v>78</v>
      </c>
      <c r="L22" s="8">
        <v>2</v>
      </c>
      <c r="M22" s="8">
        <v>15</v>
      </c>
      <c r="N22" s="11">
        <f t="shared" si="0"/>
        <v>483</v>
      </c>
      <c r="O22" s="12">
        <f t="shared" si="1"/>
        <v>90</v>
      </c>
      <c r="P22" s="13">
        <f t="shared" si="2"/>
        <v>40</v>
      </c>
      <c r="Q22" s="14">
        <f t="shared" si="3"/>
        <v>4830</v>
      </c>
      <c r="R22" s="20">
        <f t="shared" si="4"/>
        <v>2332890</v>
      </c>
      <c r="S22" s="14"/>
      <c r="T22" s="14"/>
    </row>
    <row r="23" spans="1:20" ht="15.75">
      <c r="A23" s="8" t="s">
        <v>93</v>
      </c>
      <c r="B23" s="8">
        <v>35</v>
      </c>
      <c r="C23" s="8">
        <v>57</v>
      </c>
      <c r="D23" s="8">
        <v>34</v>
      </c>
      <c r="E23" s="8">
        <v>25</v>
      </c>
      <c r="F23" s="8">
        <v>48</v>
      </c>
      <c r="G23" s="8">
        <v>15</v>
      </c>
      <c r="H23" s="8">
        <v>82</v>
      </c>
      <c r="I23" s="8">
        <v>23</v>
      </c>
      <c r="J23" s="8">
        <v>57</v>
      </c>
      <c r="K23" s="8">
        <v>63</v>
      </c>
      <c r="L23" s="8">
        <v>24</v>
      </c>
      <c r="M23" s="8">
        <v>62</v>
      </c>
      <c r="N23" s="11">
        <f t="shared" si="0"/>
        <v>525</v>
      </c>
      <c r="O23" s="12">
        <f t="shared" si="1"/>
        <v>82</v>
      </c>
      <c r="P23" s="13">
        <f t="shared" si="2"/>
        <v>44</v>
      </c>
      <c r="Q23" s="14">
        <f t="shared" si="3"/>
        <v>10830</v>
      </c>
      <c r="R23" s="20">
        <f t="shared" si="4"/>
        <v>5685750</v>
      </c>
      <c r="S23" s="14"/>
      <c r="T23" s="14"/>
    </row>
    <row r="24" spans="1:20" ht="15.75">
      <c r="A24" s="8" t="s">
        <v>94</v>
      </c>
      <c r="B24" s="8">
        <v>14</v>
      </c>
      <c r="C24" s="8">
        <v>51</v>
      </c>
      <c r="D24" s="8">
        <v>23</v>
      </c>
      <c r="E24" s="8">
        <v>73</v>
      </c>
      <c r="F24" s="8">
        <v>22</v>
      </c>
      <c r="G24" s="8">
        <v>51</v>
      </c>
      <c r="H24" s="8">
        <v>88</v>
      </c>
      <c r="I24" s="8">
        <v>15</v>
      </c>
      <c r="J24" s="8">
        <v>93</v>
      </c>
      <c r="K24" s="8">
        <v>95</v>
      </c>
      <c r="L24" s="8">
        <v>21</v>
      </c>
      <c r="M24" s="8">
        <v>48</v>
      </c>
      <c r="N24" s="11">
        <f t="shared" si="0"/>
        <v>594</v>
      </c>
      <c r="O24" s="12">
        <f t="shared" si="1"/>
        <v>95</v>
      </c>
      <c r="P24" s="13">
        <f t="shared" si="2"/>
        <v>50</v>
      </c>
      <c r="Q24" s="14">
        <f t="shared" si="3"/>
        <v>1200</v>
      </c>
      <c r="R24" s="20">
        <f t="shared" si="4"/>
        <v>712800</v>
      </c>
      <c r="S24" s="14"/>
      <c r="T24" s="14"/>
    </row>
    <row r="25" spans="1:20" ht="15.75">
      <c r="A25" s="8" t="s">
        <v>125</v>
      </c>
      <c r="B25" s="8">
        <v>64</v>
      </c>
      <c r="C25" s="8">
        <v>98</v>
      </c>
      <c r="D25" s="8">
        <v>2</v>
      </c>
      <c r="E25" s="8">
        <v>43</v>
      </c>
      <c r="F25" s="8">
        <v>5</v>
      </c>
      <c r="G25" s="8">
        <v>13</v>
      </c>
      <c r="H25" s="8">
        <v>60</v>
      </c>
      <c r="I25" s="8">
        <v>28</v>
      </c>
      <c r="J25" s="8">
        <v>45</v>
      </c>
      <c r="K25" s="8">
        <v>54</v>
      </c>
      <c r="L25" s="8">
        <v>10</v>
      </c>
      <c r="M25" s="8">
        <v>89</v>
      </c>
      <c r="N25" s="11">
        <f t="shared" si="0"/>
        <v>511</v>
      </c>
      <c r="O25" s="12">
        <f t="shared" si="1"/>
        <v>98</v>
      </c>
      <c r="P25" s="13">
        <f t="shared" si="2"/>
        <v>43</v>
      </c>
      <c r="Q25" s="14">
        <f t="shared" si="3"/>
        <v>280</v>
      </c>
      <c r="R25" s="20">
        <f t="shared" si="4"/>
        <v>143080</v>
      </c>
      <c r="S25" s="14"/>
      <c r="T25" s="14"/>
    </row>
    <row r="26" spans="1:20" ht="15.75">
      <c r="A26" s="8" t="s">
        <v>108</v>
      </c>
      <c r="B26" s="8">
        <v>29</v>
      </c>
      <c r="C26" s="8">
        <v>24</v>
      </c>
      <c r="D26" s="8">
        <v>3</v>
      </c>
      <c r="E26" s="8">
        <v>11</v>
      </c>
      <c r="F26" s="8">
        <v>56</v>
      </c>
      <c r="G26" s="8">
        <v>24</v>
      </c>
      <c r="H26" s="8">
        <v>58</v>
      </c>
      <c r="I26" s="8">
        <v>94</v>
      </c>
      <c r="J26" s="8">
        <v>11</v>
      </c>
      <c r="K26" s="8">
        <v>77</v>
      </c>
      <c r="L26" s="8">
        <v>38</v>
      </c>
      <c r="M26" s="8">
        <v>29</v>
      </c>
      <c r="N26" s="11">
        <f t="shared" si="0"/>
        <v>454</v>
      </c>
      <c r="O26" s="12">
        <f t="shared" si="1"/>
        <v>94</v>
      </c>
      <c r="P26" s="13">
        <f t="shared" si="2"/>
        <v>38</v>
      </c>
      <c r="Q26" s="14">
        <f t="shared" si="3"/>
        <v>3110</v>
      </c>
      <c r="R26" s="20">
        <f t="shared" si="4"/>
        <v>1411940</v>
      </c>
      <c r="S26" s="14"/>
      <c r="T26" s="14"/>
    </row>
    <row r="27" spans="1:20" ht="15.75">
      <c r="A27" s="8" t="s">
        <v>109</v>
      </c>
      <c r="B27" s="8">
        <v>37</v>
      </c>
      <c r="C27" s="8">
        <v>54</v>
      </c>
      <c r="D27" s="8">
        <v>1</v>
      </c>
      <c r="E27" s="8">
        <v>68</v>
      </c>
      <c r="F27" s="8">
        <v>55</v>
      </c>
      <c r="G27" s="8">
        <v>96</v>
      </c>
      <c r="H27" s="8">
        <v>57</v>
      </c>
      <c r="I27" s="8">
        <v>52</v>
      </c>
      <c r="J27" s="8">
        <v>34</v>
      </c>
      <c r="K27" s="8">
        <v>97</v>
      </c>
      <c r="L27" s="8">
        <v>82</v>
      </c>
      <c r="M27" s="8">
        <v>17</v>
      </c>
      <c r="N27" s="11">
        <f t="shared" si="0"/>
        <v>650</v>
      </c>
      <c r="O27" s="12">
        <f t="shared" si="1"/>
        <v>97</v>
      </c>
      <c r="P27" s="13">
        <f t="shared" si="2"/>
        <v>54</v>
      </c>
      <c r="Q27" s="14">
        <f t="shared" si="3"/>
        <v>3890</v>
      </c>
      <c r="R27" s="20">
        <f t="shared" si="4"/>
        <v>2528500</v>
      </c>
      <c r="S27" s="14"/>
      <c r="T27" s="14"/>
    </row>
    <row r="28" spans="1:20" ht="15.75">
      <c r="A28" s="8" t="s">
        <v>110</v>
      </c>
      <c r="B28" s="8">
        <v>6</v>
      </c>
      <c r="C28" s="8">
        <v>13</v>
      </c>
      <c r="D28" s="8">
        <v>66</v>
      </c>
      <c r="E28" s="8">
        <v>41</v>
      </c>
      <c r="F28" s="8">
        <v>18</v>
      </c>
      <c r="G28" s="8">
        <v>49</v>
      </c>
      <c r="H28" s="8">
        <v>61</v>
      </c>
      <c r="I28" s="8">
        <v>30</v>
      </c>
      <c r="J28" s="8">
        <v>69</v>
      </c>
      <c r="K28" s="8">
        <v>16</v>
      </c>
      <c r="L28" s="8">
        <v>74</v>
      </c>
      <c r="M28" s="8">
        <v>12</v>
      </c>
      <c r="N28" s="11">
        <f t="shared" si="0"/>
        <v>455</v>
      </c>
      <c r="O28" s="12">
        <f t="shared" si="1"/>
        <v>74</v>
      </c>
      <c r="P28" s="13">
        <f t="shared" si="2"/>
        <v>38</v>
      </c>
      <c r="Q28" s="14">
        <f t="shared" si="3"/>
        <v>1790</v>
      </c>
      <c r="R28" s="20">
        <f t="shared" si="4"/>
        <v>814450</v>
      </c>
      <c r="S28" s="14"/>
      <c r="T28" s="14"/>
    </row>
    <row r="29" spans="1:20" ht="15.75">
      <c r="A29" s="8" t="s">
        <v>111</v>
      </c>
      <c r="B29" s="8">
        <v>5</v>
      </c>
      <c r="C29" s="8">
        <v>73</v>
      </c>
      <c r="D29" s="8">
        <v>42</v>
      </c>
      <c r="E29" s="8">
        <v>95</v>
      </c>
      <c r="F29" s="8">
        <v>77</v>
      </c>
      <c r="G29" s="8">
        <v>42</v>
      </c>
      <c r="H29" s="8">
        <v>97</v>
      </c>
      <c r="I29" s="8">
        <v>83</v>
      </c>
      <c r="J29" s="8">
        <v>32</v>
      </c>
      <c r="K29" s="8">
        <v>27</v>
      </c>
      <c r="L29" s="8">
        <v>58</v>
      </c>
      <c r="M29" s="8">
        <v>83</v>
      </c>
      <c r="N29" s="11">
        <f t="shared" si="0"/>
        <v>714</v>
      </c>
      <c r="O29" s="12">
        <f t="shared" si="1"/>
        <v>97</v>
      </c>
      <c r="P29" s="13">
        <f t="shared" si="2"/>
        <v>60</v>
      </c>
      <c r="Q29" s="14">
        <f t="shared" si="3"/>
        <v>1790</v>
      </c>
      <c r="R29" s="20">
        <f t="shared" si="4"/>
        <v>1278060</v>
      </c>
      <c r="S29" s="14"/>
      <c r="T29" s="14"/>
    </row>
    <row r="30" spans="1:20" ht="15.75">
      <c r="A30" s="8" t="s">
        <v>112</v>
      </c>
      <c r="B30" s="8">
        <v>90</v>
      </c>
      <c r="C30" s="8">
        <v>54</v>
      </c>
      <c r="D30" s="8">
        <v>19</v>
      </c>
      <c r="E30" s="8">
        <v>12</v>
      </c>
      <c r="F30" s="8">
        <v>96</v>
      </c>
      <c r="G30" s="8">
        <v>67</v>
      </c>
      <c r="H30" s="8">
        <v>17</v>
      </c>
      <c r="I30" s="8">
        <v>13</v>
      </c>
      <c r="J30" s="8">
        <v>18</v>
      </c>
      <c r="K30" s="8">
        <v>27</v>
      </c>
      <c r="L30" s="8">
        <v>46</v>
      </c>
      <c r="M30" s="8">
        <v>59</v>
      </c>
      <c r="N30" s="11">
        <f t="shared" si="0"/>
        <v>518</v>
      </c>
      <c r="O30" s="12">
        <f t="shared" si="1"/>
        <v>96</v>
      </c>
      <c r="P30" s="13">
        <f t="shared" si="2"/>
        <v>43</v>
      </c>
      <c r="Q30" s="14">
        <f t="shared" si="3"/>
        <v>1550</v>
      </c>
      <c r="R30" s="20">
        <f t="shared" si="4"/>
        <v>802900</v>
      </c>
      <c r="S30" s="14"/>
      <c r="T30" s="14"/>
    </row>
    <row r="31" spans="1:20" ht="15.75">
      <c r="A31" s="8" t="s">
        <v>113</v>
      </c>
      <c r="B31" s="8">
        <v>34</v>
      </c>
      <c r="C31" s="8">
        <v>61</v>
      </c>
      <c r="D31" s="8">
        <v>61</v>
      </c>
      <c r="E31" s="8">
        <v>50</v>
      </c>
      <c r="F31" s="8">
        <v>29</v>
      </c>
      <c r="G31" s="8">
        <v>97</v>
      </c>
      <c r="H31" s="8">
        <v>64</v>
      </c>
      <c r="I31" s="8">
        <v>3</v>
      </c>
      <c r="J31" s="8">
        <v>97</v>
      </c>
      <c r="K31" s="8">
        <v>35</v>
      </c>
      <c r="L31" s="8">
        <v>85</v>
      </c>
      <c r="M31" s="8">
        <v>26</v>
      </c>
      <c r="N31" s="11">
        <f t="shared" si="0"/>
        <v>642</v>
      </c>
      <c r="O31" s="12">
        <f t="shared" si="1"/>
        <v>97</v>
      </c>
      <c r="P31" s="13">
        <f t="shared" si="2"/>
        <v>54</v>
      </c>
      <c r="Q31" s="14">
        <f t="shared" si="3"/>
        <v>2330</v>
      </c>
      <c r="R31" s="20">
        <f t="shared" si="4"/>
        <v>1495860</v>
      </c>
      <c r="S31" s="14"/>
      <c r="T31" s="14"/>
    </row>
    <row r="32" spans="1:20" ht="15.75">
      <c r="A32" s="8" t="s">
        <v>126</v>
      </c>
      <c r="B32" s="8">
        <v>73</v>
      </c>
      <c r="C32" s="8">
        <v>35</v>
      </c>
      <c r="D32" s="8">
        <v>50</v>
      </c>
      <c r="E32" s="8">
        <v>14</v>
      </c>
      <c r="F32" s="8">
        <v>24</v>
      </c>
      <c r="G32" s="8">
        <v>86</v>
      </c>
      <c r="H32" s="8">
        <v>14</v>
      </c>
      <c r="I32" s="8">
        <v>100</v>
      </c>
      <c r="J32" s="8">
        <v>20</v>
      </c>
      <c r="K32" s="8">
        <v>32</v>
      </c>
      <c r="L32" s="8">
        <v>2</v>
      </c>
      <c r="M32" s="8">
        <v>17</v>
      </c>
      <c r="N32" s="11">
        <f t="shared" si="0"/>
        <v>467</v>
      </c>
      <c r="O32" s="12">
        <f t="shared" si="1"/>
        <v>100</v>
      </c>
      <c r="P32" s="13">
        <f t="shared" si="2"/>
        <v>39</v>
      </c>
      <c r="Q32" s="14">
        <f t="shared" si="3"/>
        <v>298</v>
      </c>
      <c r="R32" s="20">
        <f t="shared" si="4"/>
        <v>139166</v>
      </c>
      <c r="S32" s="14"/>
      <c r="T32" s="14"/>
    </row>
    <row r="33" spans="1:20" ht="15.75">
      <c r="A33" s="8" t="s">
        <v>103</v>
      </c>
      <c r="B33" s="8">
        <v>97</v>
      </c>
      <c r="C33" s="8">
        <v>186</v>
      </c>
      <c r="D33" s="8">
        <v>142</v>
      </c>
      <c r="E33" s="8">
        <v>149</v>
      </c>
      <c r="F33" s="8">
        <v>47</v>
      </c>
      <c r="G33" s="8">
        <v>64</v>
      </c>
      <c r="H33" s="8">
        <v>117</v>
      </c>
      <c r="I33" s="8">
        <v>74</v>
      </c>
      <c r="J33" s="8">
        <v>90</v>
      </c>
      <c r="K33" s="8">
        <v>148</v>
      </c>
      <c r="L33" s="8">
        <v>38</v>
      </c>
      <c r="M33" s="8">
        <v>53</v>
      </c>
      <c r="N33" s="11">
        <f t="shared" si="0"/>
        <v>1205</v>
      </c>
      <c r="O33" s="12">
        <f t="shared" si="1"/>
        <v>186</v>
      </c>
      <c r="P33" s="13">
        <f t="shared" si="2"/>
        <v>100</v>
      </c>
      <c r="Q33" s="14">
        <f t="shared" si="3"/>
        <v>390</v>
      </c>
      <c r="R33" s="20">
        <f t="shared" si="4"/>
        <v>469950</v>
      </c>
      <c r="S33" s="14"/>
      <c r="T33" s="14"/>
    </row>
    <row r="34" spans="1:20" ht="15.75">
      <c r="A34" s="8" t="s">
        <v>104</v>
      </c>
      <c r="B34" s="8">
        <v>72</v>
      </c>
      <c r="C34" s="8">
        <v>71</v>
      </c>
      <c r="D34" s="8">
        <v>87</v>
      </c>
      <c r="E34" s="8">
        <v>99</v>
      </c>
      <c r="F34" s="8">
        <v>67</v>
      </c>
      <c r="G34" s="8">
        <v>15</v>
      </c>
      <c r="H34" s="8">
        <v>54</v>
      </c>
      <c r="I34" s="8">
        <v>76</v>
      </c>
      <c r="J34" s="8">
        <v>92</v>
      </c>
      <c r="K34" s="8">
        <v>47</v>
      </c>
      <c r="L34" s="8">
        <v>51</v>
      </c>
      <c r="M34" s="8">
        <v>84</v>
      </c>
      <c r="N34" s="11">
        <f t="shared" si="0"/>
        <v>815</v>
      </c>
      <c r="O34" s="12">
        <f t="shared" si="1"/>
        <v>99</v>
      </c>
      <c r="P34" s="13">
        <f t="shared" si="2"/>
        <v>68</v>
      </c>
      <c r="Q34" s="14">
        <f t="shared" si="3"/>
        <v>546</v>
      </c>
      <c r="R34" s="20">
        <f t="shared" si="4"/>
        <v>444990</v>
      </c>
      <c r="S34" s="14"/>
      <c r="T34" s="14"/>
    </row>
    <row r="35" spans="1:20" ht="15.75">
      <c r="A35" s="8" t="s">
        <v>105</v>
      </c>
      <c r="B35" s="8">
        <v>65</v>
      </c>
      <c r="C35" s="8">
        <v>92</v>
      </c>
      <c r="D35" s="8">
        <v>2</v>
      </c>
      <c r="E35" s="8">
        <v>93</v>
      </c>
      <c r="F35" s="8">
        <v>3</v>
      </c>
      <c r="G35" s="8">
        <v>87</v>
      </c>
      <c r="H35" s="8">
        <v>34</v>
      </c>
      <c r="I35" s="8">
        <v>44</v>
      </c>
      <c r="J35" s="8">
        <v>38</v>
      </c>
      <c r="K35" s="8">
        <v>46</v>
      </c>
      <c r="L35" s="8">
        <v>3</v>
      </c>
      <c r="M35" s="8">
        <v>42</v>
      </c>
      <c r="N35" s="11">
        <f t="shared" si="0"/>
        <v>549</v>
      </c>
      <c r="O35" s="12">
        <f t="shared" si="1"/>
        <v>93</v>
      </c>
      <c r="P35" s="13">
        <f t="shared" si="2"/>
        <v>46</v>
      </c>
      <c r="Q35" s="14">
        <f t="shared" si="3"/>
        <v>390</v>
      </c>
      <c r="R35" s="20">
        <f t="shared" si="4"/>
        <v>214110</v>
      </c>
      <c r="S35" s="14"/>
      <c r="T35" s="14"/>
    </row>
    <row r="36" spans="1:20" ht="15.75">
      <c r="A36" s="8" t="s">
        <v>106</v>
      </c>
      <c r="B36" s="8">
        <v>71</v>
      </c>
      <c r="C36" s="8">
        <v>98</v>
      </c>
      <c r="D36" s="8">
        <v>8</v>
      </c>
      <c r="E36" s="8">
        <v>72</v>
      </c>
      <c r="F36" s="8">
        <v>41</v>
      </c>
      <c r="G36" s="8">
        <v>80</v>
      </c>
      <c r="H36" s="8">
        <v>84</v>
      </c>
      <c r="I36" s="8">
        <v>61</v>
      </c>
      <c r="J36" s="8">
        <v>37</v>
      </c>
      <c r="K36" s="8">
        <v>48</v>
      </c>
      <c r="L36" s="8">
        <v>73</v>
      </c>
      <c r="M36" s="8">
        <v>40</v>
      </c>
      <c r="N36" s="11">
        <f t="shared" si="0"/>
        <v>713</v>
      </c>
      <c r="O36" s="12">
        <f t="shared" si="1"/>
        <v>98</v>
      </c>
      <c r="P36" s="13">
        <f t="shared" si="2"/>
        <v>59</v>
      </c>
      <c r="Q36" s="14">
        <f t="shared" si="3"/>
        <v>430</v>
      </c>
      <c r="R36" s="20">
        <f t="shared" si="4"/>
        <v>306590</v>
      </c>
      <c r="S36" s="14"/>
      <c r="T36" s="14"/>
    </row>
    <row r="37" spans="17:20" ht="20.25" thickBot="1">
      <c r="Q37" s="21" t="s">
        <v>127</v>
      </c>
      <c r="R37" s="19">
        <f>SUM(R6:R36)</f>
        <v>53055701</v>
      </c>
      <c r="S37" s="14"/>
      <c r="T37" s="14"/>
    </row>
    <row r="38" spans="1:13" ht="63.75" customHeight="1" thickTop="1">
      <c r="A38" s="10" t="s">
        <v>128</v>
      </c>
      <c r="B38" s="8">
        <f aca="true" t="shared" si="5" ref="B38:M38">COUNTIF(B6:B36,"&gt;80")</f>
        <v>2</v>
      </c>
      <c r="C38" s="8">
        <f t="shared" si="5"/>
        <v>6</v>
      </c>
      <c r="D38" s="8">
        <f t="shared" si="5"/>
        <v>3</v>
      </c>
      <c r="E38" s="8">
        <f t="shared" si="5"/>
        <v>6</v>
      </c>
      <c r="F38" s="8">
        <f t="shared" si="5"/>
        <v>6</v>
      </c>
      <c r="G38" s="8">
        <f t="shared" si="5"/>
        <v>7</v>
      </c>
      <c r="H38" s="8">
        <f t="shared" si="5"/>
        <v>10</v>
      </c>
      <c r="I38" s="8">
        <f t="shared" si="5"/>
        <v>5</v>
      </c>
      <c r="J38" s="8">
        <f t="shared" si="5"/>
        <v>4</v>
      </c>
      <c r="K38" s="8">
        <f t="shared" si="5"/>
        <v>5</v>
      </c>
      <c r="L38" s="8">
        <f t="shared" si="5"/>
        <v>6</v>
      </c>
      <c r="M38" s="8">
        <f t="shared" si="5"/>
        <v>8</v>
      </c>
    </row>
  </sheetData>
  <autoFilter ref="A5:R38"/>
  <mergeCells count="2">
    <mergeCell ref="B4:M4"/>
    <mergeCell ref="A1:I2"/>
  </mergeCells>
  <conditionalFormatting sqref="O6:O36">
    <cfRule type="cellIs" priority="1" dxfId="0" operator="equal" stopIfTrue="1">
      <formula>"Decrease"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9"/>
  <sheetViews>
    <sheetView workbookViewId="0" topLeftCell="A1">
      <selection activeCell="D6" sqref="D6"/>
    </sheetView>
  </sheetViews>
  <sheetFormatPr defaultColWidth="9.00390625" defaultRowHeight="16.5"/>
  <cols>
    <col min="1" max="1" width="17.375" style="0" customWidth="1"/>
    <col min="2" max="2" width="18.625" style="0" customWidth="1"/>
    <col min="3" max="3" width="19.875" style="0" customWidth="1"/>
    <col min="4" max="4" width="19.625" style="0" customWidth="1"/>
    <col min="5" max="5" width="9.25390625" style="0" customWidth="1"/>
    <col min="8" max="8" width="15.00390625" style="0" customWidth="1"/>
  </cols>
  <sheetData>
    <row r="1" spans="1:7" ht="16.5">
      <c r="A1" s="26" t="s">
        <v>23</v>
      </c>
      <c r="B1" s="27"/>
      <c r="C1" s="27"/>
      <c r="D1" s="27"/>
      <c r="E1" s="27"/>
      <c r="F1" s="28"/>
      <c r="G1" s="28"/>
    </row>
    <row r="2" spans="1:7" ht="16.5">
      <c r="A2" s="27"/>
      <c r="B2" s="27"/>
      <c r="C2" s="27"/>
      <c r="D2" s="27"/>
      <c r="E2" s="27"/>
      <c r="F2" s="28"/>
      <c r="G2" s="28"/>
    </row>
    <row r="3" ht="16.5">
      <c r="A3" s="1"/>
    </row>
    <row r="4" spans="8:10" ht="16.5">
      <c r="H4" s="2"/>
      <c r="I4" s="5" t="s">
        <v>18</v>
      </c>
      <c r="J4" s="5" t="s">
        <v>19</v>
      </c>
    </row>
    <row r="5" spans="2:10" ht="16.5">
      <c r="B5" s="2">
        <v>2003</v>
      </c>
      <c r="C5" s="2">
        <v>2004</v>
      </c>
      <c r="D5" s="6" t="s">
        <v>22</v>
      </c>
      <c r="H5" s="2" t="s">
        <v>20</v>
      </c>
      <c r="I5" s="5">
        <v>1</v>
      </c>
      <c r="J5" s="5">
        <v>7.8</v>
      </c>
    </row>
    <row r="6" spans="1:4" ht="16.5">
      <c r="A6" s="2" t="s">
        <v>16</v>
      </c>
      <c r="B6" s="22">
        <v>49832123</v>
      </c>
      <c r="C6" s="23">
        <f>'Sales 2004'!R37</f>
        <v>53055701</v>
      </c>
      <c r="D6" s="25">
        <f>(C6-B6)/B6*100%</f>
        <v>0.06468875508274051</v>
      </c>
    </row>
    <row r="7" spans="1:4" ht="16.5">
      <c r="A7" s="2" t="s">
        <v>17</v>
      </c>
      <c r="B7" s="24">
        <f>B6/$J$5</f>
        <v>6388733.717948718</v>
      </c>
      <c r="C7" s="24">
        <f>C6/$J$5</f>
        <v>6802012.948717949</v>
      </c>
      <c r="D7" s="7"/>
    </row>
    <row r="8" spans="1:3" ht="16.5">
      <c r="A8" s="2"/>
      <c r="B8" s="4"/>
      <c r="C8" s="3"/>
    </row>
    <row r="9" spans="1:13" ht="16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</sheetData>
  <mergeCells count="1">
    <mergeCell ref="A1:G2"/>
  </mergeCells>
  <conditionalFormatting sqref="D6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VTCWXP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</dc:creator>
  <cp:keywords/>
  <dc:description/>
  <cp:lastModifiedBy>wovt2692</cp:lastModifiedBy>
  <cp:lastPrinted>2004-10-10T07:29:12Z</cp:lastPrinted>
  <dcterms:created xsi:type="dcterms:W3CDTF">2003-02-28T08:25:38Z</dcterms:created>
  <dcterms:modified xsi:type="dcterms:W3CDTF">2004-10-26T08:41:35Z</dcterms:modified>
  <cp:category/>
  <cp:version/>
  <cp:contentType/>
  <cp:contentStatus/>
</cp:coreProperties>
</file>