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450" activeTab="0"/>
  </bookViews>
  <sheets>
    <sheet name="我的郵票" sheetId="1" r:id="rId1"/>
  </sheets>
  <definedNames>
    <definedName name="_xlnm.Print_Area" localSheetId="0">'我的郵票'!$A$1:$Z$526</definedName>
    <definedName name="Z_15D9C7A1_69C7_11D5_8706_D3AC5FECD30F_.wvu.FilterData" localSheetId="0" hidden="1">'我的郵票'!$A$1:$AA$164</definedName>
    <definedName name="Z_15D9C7A1_69C7_11D5_8706_D3AC5FECD30F_.wvu.PrintArea" localSheetId="0" hidden="1">'我的郵票'!$A$1:$Z$526</definedName>
  </definedNames>
  <calcPr fullCalcOnLoad="1"/>
</workbook>
</file>

<file path=xl/sharedStrings.xml><?xml version="1.0" encoding="utf-8"?>
<sst xmlns="http://schemas.openxmlformats.org/spreadsheetml/2006/main" count="1172" uniqueCount="426">
  <si>
    <t>票</t>
  </si>
  <si>
    <t>版票</t>
  </si>
  <si>
    <t>小全張</t>
  </si>
  <si>
    <r>
      <t>序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號</t>
    </r>
  </si>
  <si>
    <t>出版年份</t>
  </si>
  <si>
    <r>
      <t>買入價</t>
    </r>
    <r>
      <rPr>
        <b/>
        <sz val="10"/>
        <rFont val="Times New Roman"/>
        <family val="1"/>
      </rPr>
      <t xml:space="preserve">  (HK$)</t>
    </r>
  </si>
  <si>
    <t>每款數量</t>
  </si>
  <si>
    <t>國  家</t>
  </si>
  <si>
    <t>澳門</t>
  </si>
  <si>
    <t>傳說與神話四－門神</t>
  </si>
  <si>
    <t>中國戲曲臉譜</t>
  </si>
  <si>
    <t>文武官補服繡二</t>
  </si>
  <si>
    <t>中華人民共和國澳門特別行政區成立紀念</t>
  </si>
  <si>
    <t>中葡陶瓷</t>
  </si>
  <si>
    <t>澳門特別行政區成立壹週年紀念</t>
  </si>
  <si>
    <t>香港</t>
  </si>
  <si>
    <t>香港旅遊</t>
  </si>
  <si>
    <t>登基銀禧紀念</t>
  </si>
  <si>
    <t>海底隧道</t>
  </si>
  <si>
    <t>地下鐵路</t>
  </si>
  <si>
    <t>香港工業</t>
  </si>
  <si>
    <t>端午節</t>
  </si>
  <si>
    <t>公共房屋</t>
  </si>
  <si>
    <t>哈雷慧星</t>
  </si>
  <si>
    <t>山頂纜車百年紀念</t>
  </si>
  <si>
    <t>香港電力一百年</t>
  </si>
  <si>
    <t>小計:</t>
  </si>
  <si>
    <t>台灣</t>
  </si>
  <si>
    <r>
      <t>買入價</t>
    </r>
    <r>
      <rPr>
        <b/>
        <sz val="10"/>
        <rFont val="Times New Roman"/>
        <family val="1"/>
      </rPr>
      <t xml:space="preserve">  (HK$)  </t>
    </r>
  </si>
  <si>
    <t>澳洲</t>
  </si>
  <si>
    <t>加拿大</t>
  </si>
  <si>
    <t>合共:</t>
  </si>
  <si>
    <t>中國</t>
  </si>
  <si>
    <t>-</t>
  </si>
  <si>
    <t>日本</t>
  </si>
  <si>
    <t>馬來西亞</t>
  </si>
  <si>
    <t>-</t>
  </si>
  <si>
    <t xml:space="preserve"> </t>
  </si>
  <si>
    <t>郊區古老建築物</t>
  </si>
  <si>
    <t>中國</t>
  </si>
  <si>
    <t>-</t>
  </si>
  <si>
    <t>十二生肖(一)－羊年至馬年 (1967-1978) 全</t>
  </si>
  <si>
    <t>十二生肖(二)－兔年至虎年 (1987-1998) 全</t>
  </si>
  <si>
    <t>十二生肖(二)－兔年</t>
  </si>
  <si>
    <t>十二生肖(二)－龍年</t>
  </si>
  <si>
    <t>十二生肖(二)－蛇年</t>
  </si>
  <si>
    <t>十二生肖(二)－馬年</t>
  </si>
  <si>
    <t>十二生肖(二)－羊年</t>
  </si>
  <si>
    <t>十二生肖(二)－猴年</t>
  </si>
  <si>
    <t>十二生肖(二)－雞年</t>
  </si>
  <si>
    <t>十二生肖(二)－狗年</t>
  </si>
  <si>
    <t>十二生肖(二)－豬年</t>
  </si>
  <si>
    <t>十二生肖(二)－鼠年</t>
  </si>
  <si>
    <t>十二生肖(二)－牛年</t>
  </si>
  <si>
    <t>十二生肖(二)－虎年</t>
  </si>
  <si>
    <t>十二生肖(二)－郵票小版張</t>
  </si>
  <si>
    <t>賀年郵票</t>
  </si>
  <si>
    <t>十二生肖(三)－龍年</t>
  </si>
  <si>
    <t>十二生肖(三)－龍年(無齒)</t>
  </si>
  <si>
    <t>十二生肖(三)－蛇年</t>
  </si>
  <si>
    <t>十二生肖(三)－蛇年(無齒)</t>
  </si>
  <si>
    <t>香港節</t>
  </si>
  <si>
    <t>香港藝術節</t>
  </si>
  <si>
    <t>香港節日</t>
  </si>
  <si>
    <t>香港蝴蝶</t>
  </si>
  <si>
    <t>香港公園</t>
  </si>
  <si>
    <t>太子大婚紀念</t>
  </si>
  <si>
    <t>香港魚類</t>
  </si>
  <si>
    <t>香港今昔</t>
  </si>
  <si>
    <t>香港動物</t>
  </si>
  <si>
    <t>英聯邦日紀念</t>
  </si>
  <si>
    <t>香港之夜</t>
  </si>
  <si>
    <t>香港表演藝術</t>
  </si>
  <si>
    <t>皇家天文台百週年紀念</t>
  </si>
  <si>
    <t>中國花燈</t>
  </si>
  <si>
    <t>中英聯合聲明簽署十週年紀念</t>
  </si>
  <si>
    <t>英皇御准香港賽馬會百周年紀念</t>
  </si>
  <si>
    <t>香港新建築物</t>
  </si>
  <si>
    <t>世界博覽會紀念</t>
  </si>
  <si>
    <t>中國古代服飾</t>
  </si>
  <si>
    <t>香港醫學服務一百周年紀念</t>
  </si>
  <si>
    <t>香港林木</t>
  </si>
  <si>
    <t>香港為未來建設</t>
  </si>
  <si>
    <t>通用郵票小型張(No.2)－日本東京世界郵展</t>
  </si>
  <si>
    <t>香港郵政署一百五十週年紀念</t>
  </si>
  <si>
    <t>香港經典小全張 (No.1-10) (1991-1997)</t>
  </si>
  <si>
    <t>女皇伊利沙伯二世第六組郵票 (1992-1996)</t>
  </si>
  <si>
    <t>香港集郵</t>
  </si>
  <si>
    <t>科學與科技</t>
  </si>
  <si>
    <t>金魚</t>
  </si>
  <si>
    <t>香港經典小全張(No.2)</t>
  </si>
  <si>
    <t>珊瑚</t>
  </si>
  <si>
    <t>香港皇家義勇軍</t>
  </si>
  <si>
    <t>市區傳統建築物</t>
  </si>
  <si>
    <t>中華人民共和國香港特別行政區成立紀念</t>
  </si>
  <si>
    <t>青嶼幹線通車紀念</t>
  </si>
  <si>
    <t>香港現代建設</t>
  </si>
  <si>
    <t>香港通用郵票－香港風景</t>
  </si>
  <si>
    <t>香港通用郵票－香港夜景</t>
  </si>
  <si>
    <t>香港經典小全張(No.10)</t>
  </si>
  <si>
    <t>天星小輪百週年紀念</t>
  </si>
  <si>
    <t>香港風箏</t>
  </si>
  <si>
    <t>香港啟德機場關閉</t>
  </si>
  <si>
    <t>香港機場</t>
  </si>
  <si>
    <t>大熊貓在香港</t>
  </si>
  <si>
    <t>中華人民共和國成立五十週年紀念</t>
  </si>
  <si>
    <t>中華白海豚</t>
  </si>
  <si>
    <t>香港通用郵票－低面值</t>
  </si>
  <si>
    <t>香港通用郵票－高面值</t>
  </si>
  <si>
    <t>旅遊業 (與新加坡聯合發行)</t>
  </si>
  <si>
    <t>通用郵票小型張(No.13)－第十三屆曼谷亞運會</t>
  </si>
  <si>
    <t>邁向新紀元</t>
  </si>
  <si>
    <t>郵  票  名  稱</t>
  </si>
  <si>
    <t>十二生肖(一)－鼠年至豬年 (1984-1995) 全</t>
  </si>
  <si>
    <t>十二生肖(一)－蛇年</t>
  </si>
  <si>
    <t>十二生肖(一)－小版張</t>
  </si>
  <si>
    <t>蛇類</t>
  </si>
  <si>
    <t>貝殼</t>
  </si>
  <si>
    <t>錢納利眼中的澳門</t>
  </si>
  <si>
    <t>東方及西方棋子</t>
  </si>
  <si>
    <t>澳門藝術－中國書法</t>
  </si>
  <si>
    <t>十二生肖(三)－雞年</t>
  </si>
  <si>
    <t>十二生肖(三)－雞年(紀念票)</t>
  </si>
  <si>
    <t>十二生肖(三)－狗年</t>
  </si>
  <si>
    <t>十二生肖(三)－狗年(紀念票)</t>
  </si>
  <si>
    <t>十二生肖(三)－豬年</t>
  </si>
  <si>
    <t>十二生肖(三)－鼠年</t>
  </si>
  <si>
    <t>十二生肖(三)－牛年</t>
  </si>
  <si>
    <t>十二生肖(三)－牛年(紀念票)</t>
  </si>
  <si>
    <t>十二生肖(三)－虎年</t>
  </si>
  <si>
    <t>十二生肖(三)－兔年</t>
  </si>
  <si>
    <t>十二生肖(三)－兔年(紀念票)</t>
  </si>
  <si>
    <t>十二生肖(三)－蛇年(紀念票)</t>
  </si>
  <si>
    <t>十二生肖－雞年</t>
  </si>
  <si>
    <t>十二生肖－兔年</t>
  </si>
  <si>
    <t>十二生肖－龍年</t>
  </si>
  <si>
    <t>十二生肖－蛇年</t>
  </si>
  <si>
    <t>(特56) 蝴蝶</t>
  </si>
  <si>
    <t>(J70) 傳郵萬里，國脈所繫</t>
  </si>
  <si>
    <t>(T24) 氣象</t>
  </si>
  <si>
    <t>(T51) 童話－"咕咚"</t>
  </si>
  <si>
    <t>(T106) 熊貓</t>
  </si>
  <si>
    <t>(J150M) 中國大龍郵票發行110周年</t>
  </si>
  <si>
    <t>(1994-21M) 中國古塔</t>
  </si>
  <si>
    <t>(1995-25) 香港風光名勝</t>
  </si>
  <si>
    <t>(1996-5) 黃賓虹作品選</t>
  </si>
  <si>
    <t>(1996-26) 上海浦東</t>
  </si>
  <si>
    <t>(1996-26M) 上海浦東</t>
  </si>
  <si>
    <t>(1996-31) 香港經濟建設</t>
  </si>
  <si>
    <t>(1997-18) 天檀</t>
  </si>
  <si>
    <t>(1997-19) 西安城牆</t>
  </si>
  <si>
    <t>(1998-14) 重慶風貌</t>
  </si>
  <si>
    <t>(1998-19) 德普寧寺和維爾茨堡宮</t>
  </si>
  <si>
    <t>(1998-20) 故宮與羅浮宮</t>
  </si>
  <si>
    <t>(1998-26) 瘦西湖和萊芒湖</t>
  </si>
  <si>
    <t>(1998-29) 海底世界˙珊瑚礁觀賞魚</t>
  </si>
  <si>
    <t>(1999-7M) 中國1999世界集郵展覽</t>
  </si>
  <si>
    <t>(2000-9) 塔爾寺</t>
  </si>
  <si>
    <t>(2000-19) 木偶和面具</t>
  </si>
  <si>
    <t>(2001-8) 武當山</t>
  </si>
  <si>
    <t>十二生肖－狗年 (墨爾本郵展'94)</t>
  </si>
  <si>
    <t>十二生肖－豬年</t>
  </si>
  <si>
    <t>十二生肖－鼠年</t>
  </si>
  <si>
    <t>十二生肖－牛年</t>
  </si>
  <si>
    <t>十二生肖－虎年</t>
  </si>
  <si>
    <t>鯨魚</t>
  </si>
  <si>
    <t>國立公園(二) (1962-1974)</t>
  </si>
  <si>
    <t>戰後50年記念(No.5)</t>
  </si>
  <si>
    <t>二十世紀(No.10)</t>
  </si>
  <si>
    <t>二十世紀(No.11)</t>
  </si>
  <si>
    <t>二十世紀(No.13)</t>
  </si>
  <si>
    <t>二十世紀(No.14)</t>
  </si>
  <si>
    <t>二十世紀(No.15)</t>
  </si>
  <si>
    <t>二十世紀(No.16)</t>
  </si>
  <si>
    <t>二十世紀(No.17)</t>
  </si>
  <si>
    <t>2002世界盃(1)</t>
  </si>
  <si>
    <t>2002世界盃(2)</t>
  </si>
  <si>
    <t>千禧</t>
  </si>
  <si>
    <t>1972札幌冬季奧運會</t>
  </si>
  <si>
    <t>Puppetry Fest</t>
  </si>
  <si>
    <t>Tama Monorail</t>
  </si>
  <si>
    <t>Ibara Line</t>
  </si>
  <si>
    <t>二十世紀(No.1-17) (1999-2000) 全</t>
  </si>
  <si>
    <t>韓國</t>
  </si>
  <si>
    <t>香港交通百年發展</t>
  </si>
  <si>
    <t>服務市民週</t>
  </si>
  <si>
    <t>通用郵票小型張(No.11)－香港奧運代表隊</t>
  </si>
  <si>
    <t>香港陸上公共交通工具</t>
  </si>
  <si>
    <t>端午節－香港，澳洲聯合發行</t>
  </si>
  <si>
    <t>傳說與神話五－媽祖</t>
  </si>
  <si>
    <t>觀音堂</t>
  </si>
  <si>
    <t>三輪車伕的生活方式</t>
  </si>
  <si>
    <t>(J176M) 和平解放西藏四十年</t>
  </si>
  <si>
    <t>十二生肖－狗年 (香港郵展'94)</t>
  </si>
  <si>
    <t>十二生肖－狗年</t>
  </si>
  <si>
    <t>十二生肖－馬年</t>
  </si>
  <si>
    <t>十二生肖－羊年</t>
  </si>
  <si>
    <t>十二生肖－猴年</t>
  </si>
  <si>
    <t>蒸氣火車 (1974-1975)</t>
  </si>
  <si>
    <t>上越新幹線開通</t>
  </si>
  <si>
    <t>束北新幹線開通</t>
  </si>
  <si>
    <t>2002世界盃(1),(2)</t>
  </si>
  <si>
    <t>2002世界盃</t>
  </si>
  <si>
    <t>2002世界盃(1),(2),(3),(4),(5)</t>
  </si>
  <si>
    <t>新加坡</t>
  </si>
  <si>
    <t>香港</t>
  </si>
  <si>
    <t>旅遊業 (與香港聯合發行)</t>
  </si>
  <si>
    <t>(2001-10) 端午節</t>
  </si>
  <si>
    <t>鐵道100年記念</t>
  </si>
  <si>
    <t>地下鐵50年記念</t>
  </si>
  <si>
    <t>新鐵道事業體制發展</t>
  </si>
  <si>
    <t>再見鐵道便郵</t>
  </si>
  <si>
    <t>青函海底隧道問開通</t>
  </si>
  <si>
    <t>賀年郵票發行50週年紀念</t>
  </si>
  <si>
    <t>蘇聯</t>
  </si>
  <si>
    <t>通用郵票小型張(No.4)－哥倫布世界郵票博覽會</t>
  </si>
  <si>
    <t>通用郵票小型張(No.5)－吉隆坡國際郵展</t>
  </si>
  <si>
    <t>紀念夏季奧林匹克運動會</t>
  </si>
  <si>
    <t>紀念夏季奧林匹克運動會 (加字)</t>
  </si>
  <si>
    <t>1996年奧林匹克運動會</t>
  </si>
  <si>
    <t>1996年奧林匹克運動會 (開幕紀念日)</t>
  </si>
  <si>
    <t>中華人民共和國成立五十週年＜珍藏郵票套摺＞</t>
  </si>
  <si>
    <t>廖文暢眼中的澳門</t>
  </si>
  <si>
    <t>(1997-10) 香港回歸祖國</t>
  </si>
  <si>
    <t>(1997-10M) 香港回歸祖國</t>
  </si>
  <si>
    <t>(1998-6) 九寒溝</t>
  </si>
  <si>
    <t>(1998-6M) 九寒溝</t>
  </si>
  <si>
    <t>自然保護動值物 (1974-1978)</t>
  </si>
  <si>
    <t>1980年奧林匹克運動會</t>
  </si>
  <si>
    <t>(1994-18) 長江三峽</t>
  </si>
  <si>
    <t>(1994-18M) 長江三峽</t>
  </si>
  <si>
    <t>(1995-17) 抗日戰爭及世界反法西斯戰爭勝利50週年</t>
  </si>
  <si>
    <t>(1997-4) 潘天壽作品選</t>
  </si>
  <si>
    <t>(1997-20) 澳門古蹟</t>
  </si>
  <si>
    <t>(1998-28) 澳門建築</t>
  </si>
  <si>
    <t>(1999-18) 澳門回歸祖國</t>
  </si>
  <si>
    <t>(1999-18M) 澳門回歸祖國</t>
  </si>
  <si>
    <t>(1999-20) 世紀交替，千年更始－20世紀回顧</t>
  </si>
  <si>
    <t>(T106M) 熊貓</t>
  </si>
  <si>
    <t>(T130) 泰山</t>
  </si>
  <si>
    <t>(T140) 華山</t>
  </si>
  <si>
    <t>(1994-14) 博抱石作品選</t>
  </si>
  <si>
    <t>(T155) 衡山</t>
  </si>
  <si>
    <t>(T163) 恆山</t>
  </si>
  <si>
    <t>(1993-15) 鄭板橋作品選</t>
  </si>
  <si>
    <t>(1994-6) 紀念黃埔軍校建校七十爪週年</t>
  </si>
  <si>
    <t>(1994-12) 武陵源</t>
  </si>
  <si>
    <t>(1994-12M) 武陵源</t>
  </si>
  <si>
    <t>(1994-15) 鶴</t>
  </si>
  <si>
    <t>(1995-12) 太湖</t>
  </si>
  <si>
    <t>(1995-12M) 太湖</t>
  </si>
  <si>
    <t>(1995-14) 少林寺建寺1500年</t>
  </si>
  <si>
    <t>(1995-20) 九華勝境</t>
  </si>
  <si>
    <t>(1995-23) 嵩山</t>
  </si>
  <si>
    <t>(1996-4) 中國郵政開辦一百週年</t>
  </si>
  <si>
    <t>(1996-4M) 中國郵政開辦一百週年</t>
  </si>
  <si>
    <t>(1995-15) 珍稀動物</t>
  </si>
  <si>
    <t>(1996-8) 古代建築</t>
  </si>
  <si>
    <t>(1996-22) 鐵路建設</t>
  </si>
  <si>
    <t>(1996-28) 城市風光</t>
  </si>
  <si>
    <t>(1997-8) 侗族建築</t>
  </si>
  <si>
    <t>(1997-9) 麥積山石窟</t>
  </si>
  <si>
    <t>(1997-11) 五台古剎</t>
  </si>
  <si>
    <t>(1997-16) 黃山</t>
  </si>
  <si>
    <t>(1997-23) 長江三峽工程截流</t>
  </si>
  <si>
    <t>(1998-2) 嶺南庭園</t>
  </si>
  <si>
    <t>(1998-8) 傣族建築</t>
  </si>
  <si>
    <t>(1998-11) 北京大學建校一百年</t>
  </si>
  <si>
    <t>(2001-8M) 武當山</t>
  </si>
  <si>
    <t>(1998-17) 鏡泊湖</t>
  </si>
  <si>
    <t>(1998-23) 炎帝陵</t>
  </si>
  <si>
    <t>(1998-23M) 炎帝陵</t>
  </si>
  <si>
    <t>(2000-7) 長江公路大橋</t>
  </si>
  <si>
    <t>(2000-14) 嶗山</t>
  </si>
  <si>
    <t>(2001-3) 京劇</t>
  </si>
  <si>
    <t>紐西蘭</t>
  </si>
  <si>
    <t>(+ / -) %</t>
  </si>
  <si>
    <r>
      <t>總票面值</t>
    </r>
    <r>
      <rPr>
        <b/>
        <sz val="10"/>
        <rFont val="Times New Roman"/>
        <family val="1"/>
      </rPr>
      <t xml:space="preserve">   (HK$)</t>
    </r>
  </si>
  <si>
    <t>香港通用郵票一覽小冊子－經典(No.3,4,5)</t>
  </si>
  <si>
    <t>通用郵票小型張(No.12)－亞特蘭大傷殘奧運會</t>
  </si>
  <si>
    <t>香港今昔－"香港97"郵展小冊子/經典(No.7,8,9)</t>
  </si>
  <si>
    <t>(1997-17) 花卉 (新中聯合發行)</t>
  </si>
  <si>
    <t>花卉 (新中聯合發行)</t>
  </si>
  <si>
    <t>革命70年紀念</t>
  </si>
  <si>
    <t>(T123) 水滸傳(一)</t>
  </si>
  <si>
    <t>(T138) 水滸傳(二)</t>
  </si>
  <si>
    <t>(1993-10) 水滸傳(三)</t>
  </si>
  <si>
    <t>(1994-3) 鱘</t>
  </si>
  <si>
    <t>(1994-8) 敦煌壁畫 (五)</t>
  </si>
  <si>
    <t>(1994-10) 昭君出塞</t>
  </si>
  <si>
    <t>(1995-7) 第43屆世界乒乓球錦標賽</t>
  </si>
  <si>
    <t>(1995-10) 北京立交橋</t>
  </si>
  <si>
    <t>(1995-13) 古代驛站</t>
  </si>
  <si>
    <t>(1995-26) 孫子兵法</t>
  </si>
  <si>
    <t>(1996-9) 中國飛機</t>
  </si>
  <si>
    <t>(1996-13) 奧運百年暨第廿六屆奧運會</t>
  </si>
  <si>
    <t>(1996-15) 經略台真武閣</t>
  </si>
  <si>
    <t>(1996-16) 中國汽車</t>
  </si>
  <si>
    <t>(1996-19) 天山天池</t>
  </si>
  <si>
    <t>(1997-7) 珍禽</t>
  </si>
  <si>
    <t>(1997-12) 中國人民解放軍建軍七十週年</t>
  </si>
  <si>
    <t>(1997-15) 中華人民共和國第八屆運動會</t>
  </si>
  <si>
    <t>(1997-21) 水滸傳(五)</t>
  </si>
  <si>
    <t>(1998-12) 第22屆萬國郵政聯盟大會會徽</t>
  </si>
  <si>
    <t>(1999-9) 第22屆萬國郵政聯盟大會</t>
  </si>
  <si>
    <t>(1997-15M) 中華人民共和國第八屆運動會</t>
  </si>
  <si>
    <t>(2000-14M) 嶗山</t>
  </si>
  <si>
    <t>(J163M) 中華人民共和國成立四十週年</t>
  </si>
  <si>
    <t>(1992-2) 鸛鳥</t>
  </si>
  <si>
    <t>(1992-4) 近海養殖</t>
  </si>
  <si>
    <t>(1992-8) 第二＋五屆奧林匹克運動會</t>
  </si>
  <si>
    <t>(1992-8M) 第二＋五屆奧林匹克運動會</t>
  </si>
  <si>
    <t>(1992-12) 媽祖</t>
  </si>
  <si>
    <t>(1993-3) 珍稀動物－野駱駝</t>
  </si>
  <si>
    <t>(1993-5) 圍棋</t>
  </si>
  <si>
    <t>(1993-7) 竹子</t>
  </si>
  <si>
    <t>(1993-13) 龍門石窟</t>
  </si>
  <si>
    <t>(1994-13) 武夷山</t>
  </si>
  <si>
    <t>(1995-8) 虢國天人游書圖</t>
  </si>
  <si>
    <t>(1996-6) 山水盆景</t>
  </si>
  <si>
    <t>(1998-10) 古代書院</t>
  </si>
  <si>
    <t>(1998-15) 何香凝國書作品</t>
  </si>
  <si>
    <t>(1999-5) 馬鹿</t>
  </si>
  <si>
    <t>(2000-2M) 春節</t>
  </si>
  <si>
    <t>(2000-17M) 第二十七屆奧林匹克運動會</t>
  </si>
  <si>
    <t>紀念封</t>
  </si>
  <si>
    <r>
      <t>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冊</t>
    </r>
  </si>
  <si>
    <t>猛鳥</t>
  </si>
  <si>
    <t>傳說與神話一－福祿壽</t>
  </si>
  <si>
    <t>觀賞鳥</t>
  </si>
  <si>
    <t>文武官補服繡</t>
  </si>
  <si>
    <t>澳門國際機場</t>
  </si>
  <si>
    <t>風箏</t>
  </si>
  <si>
    <t>(2000-2) 春節</t>
  </si>
  <si>
    <t>花與公園(二)</t>
  </si>
  <si>
    <t>(T132) 麋鹿</t>
  </si>
  <si>
    <t>(T134) 褐馬雞</t>
  </si>
  <si>
    <t>(T167) 水滸傳(三)</t>
  </si>
  <si>
    <t>(1998-9) 海南特區建設</t>
  </si>
  <si>
    <t>(1998-13) 神農架</t>
  </si>
  <si>
    <t>(1998-24) 解放戰爭三大戰役紀念</t>
  </si>
  <si>
    <t>1999年郵票集 (1999-1 至 1999-20)</t>
  </si>
  <si>
    <t>(2000-8) 大理風光</t>
  </si>
  <si>
    <t>(2000-15) 小鯉魚跳龍門</t>
  </si>
  <si>
    <t>(2001-5) 水鄉</t>
  </si>
  <si>
    <r>
      <t>總票面值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總值</t>
    </r>
    <r>
      <rPr>
        <b/>
        <sz val="10"/>
        <rFont val="Times New Roman"/>
        <family val="1"/>
      </rPr>
      <t xml:space="preserve">  (HK$)</t>
    </r>
  </si>
  <si>
    <r>
      <t>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定價  (HK$)</t>
    </r>
  </si>
  <si>
    <r>
      <t>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定價  (MOP$)</t>
    </r>
  </si>
  <si>
    <r>
      <t>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定價  (NT$)</t>
    </r>
  </si>
  <si>
    <r>
      <t>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定價  (RMB￥)</t>
    </r>
  </si>
  <si>
    <r>
      <t>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定價  (AUS$)</t>
    </r>
  </si>
  <si>
    <r>
      <t>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定價  (CAD$)</t>
    </r>
  </si>
  <si>
    <r>
      <t>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定價</t>
    </r>
    <r>
      <rPr>
        <b/>
        <sz val="10"/>
        <rFont val="Times New Roman"/>
        <family val="1"/>
      </rPr>
      <t xml:space="preserve">  (JAP</t>
    </r>
    <r>
      <rPr>
        <b/>
        <sz val="10"/>
        <rFont val="標楷體"/>
        <family val="4"/>
      </rPr>
      <t>￥</t>
    </r>
    <r>
      <rPr>
        <b/>
        <sz val="10"/>
        <rFont val="Times New Roman"/>
        <family val="1"/>
      </rPr>
      <t>)</t>
    </r>
  </si>
  <si>
    <r>
      <t>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定價</t>
    </r>
  </si>
  <si>
    <r>
      <t>總票面值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總值</t>
    </r>
    <r>
      <rPr>
        <b/>
        <sz val="10"/>
        <rFont val="Times New Roman"/>
        <family val="1"/>
      </rPr>
      <t xml:space="preserve">   (MOP$)</t>
    </r>
  </si>
  <si>
    <r>
      <t>總票面值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總值</t>
    </r>
    <r>
      <rPr>
        <b/>
        <sz val="10"/>
        <rFont val="Times New Roman"/>
        <family val="1"/>
      </rPr>
      <t xml:space="preserve">   (NT$)</t>
    </r>
  </si>
  <si>
    <r>
      <t>總票面值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總值</t>
    </r>
    <r>
      <rPr>
        <b/>
        <sz val="10"/>
        <rFont val="Times New Roman"/>
        <family val="1"/>
      </rPr>
      <t xml:space="preserve">   (RMB</t>
    </r>
    <r>
      <rPr>
        <b/>
        <sz val="10"/>
        <rFont val="標楷體"/>
        <family val="4"/>
      </rPr>
      <t>￥</t>
    </r>
    <r>
      <rPr>
        <b/>
        <sz val="10"/>
        <rFont val="Times New Roman"/>
        <family val="1"/>
      </rPr>
      <t>)</t>
    </r>
  </si>
  <si>
    <r>
      <t>總票面值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總值</t>
    </r>
    <r>
      <rPr>
        <b/>
        <sz val="10"/>
        <rFont val="Times New Roman"/>
        <family val="1"/>
      </rPr>
      <t xml:space="preserve">   (AUS$)</t>
    </r>
  </si>
  <si>
    <r>
      <t>總票面值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總值</t>
    </r>
    <r>
      <rPr>
        <b/>
        <sz val="10"/>
        <rFont val="Times New Roman"/>
        <family val="1"/>
      </rPr>
      <t xml:space="preserve">   (CAD$)</t>
    </r>
  </si>
  <si>
    <r>
      <t>總票面值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總值</t>
    </r>
    <r>
      <rPr>
        <b/>
        <sz val="10"/>
        <rFont val="Times New Roman"/>
        <family val="1"/>
      </rPr>
      <t xml:space="preserve"> (JPY</t>
    </r>
    <r>
      <rPr>
        <b/>
        <sz val="10"/>
        <rFont val="標楷體"/>
        <family val="4"/>
      </rPr>
      <t>￥</t>
    </r>
    <r>
      <rPr>
        <b/>
        <sz val="10"/>
        <rFont val="Times New Roman"/>
        <family val="1"/>
      </rPr>
      <t>)</t>
    </r>
  </si>
  <si>
    <t>總票面值 / 總值</t>
  </si>
  <si>
    <t>韓國</t>
  </si>
  <si>
    <t>十二生肖小冊子－猴年至蛇年 (1992-2001)</t>
  </si>
  <si>
    <t>1995年郵票集 (1995-1 至 1995-27)</t>
  </si>
  <si>
    <t>火車</t>
  </si>
  <si>
    <t>Exchange Rate</t>
  </si>
  <si>
    <t>-</t>
  </si>
  <si>
    <r>
      <t>總票面值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總值</t>
    </r>
    <r>
      <rPr>
        <b/>
        <sz val="10"/>
        <rFont val="Times New Roman"/>
        <family val="1"/>
      </rPr>
      <t xml:space="preserve">   (US$)</t>
    </r>
  </si>
  <si>
    <t>美國</t>
  </si>
  <si>
    <t>美國</t>
  </si>
  <si>
    <t>北京申辦2008年奧運會成功紀念</t>
  </si>
  <si>
    <t>(T167M) 水滸傳(三)</t>
  </si>
  <si>
    <t>趣味週間</t>
  </si>
  <si>
    <t>(T110) 白鶴</t>
  </si>
  <si>
    <t>(T110M) 白鶴</t>
  </si>
  <si>
    <t>(T114) 猛禽</t>
  </si>
  <si>
    <t>(T144) 杭州西湖</t>
  </si>
  <si>
    <t>(T144M) 杭州西湖</t>
  </si>
  <si>
    <t>(T164) 避暑山莊</t>
  </si>
  <si>
    <t>(T164M) 避暑山莊</t>
  </si>
  <si>
    <t>(2000-3) 國家重點保護野生動物(一)</t>
  </si>
  <si>
    <t>(2000-6) 木蘭從軍</t>
  </si>
  <si>
    <t>(2000-18) 海濱風光</t>
  </si>
  <si>
    <t>(2000-24) 君子蘭</t>
  </si>
  <si>
    <t>(2000-24M) 君子蘭</t>
  </si>
  <si>
    <t>(2001-4) 國家重點保護野生動物(二)</t>
  </si>
  <si>
    <r>
      <t>票面值</t>
    </r>
    <r>
      <rPr>
        <b/>
        <sz val="10"/>
        <rFont val="Times New Roman"/>
        <family val="1"/>
      </rPr>
      <t xml:space="preserve"> / </t>
    </r>
    <r>
      <rPr>
        <b/>
        <sz val="10"/>
        <rFont val="標楷體"/>
        <family val="4"/>
      </rPr>
      <t>定價  (US$)</t>
    </r>
  </si>
  <si>
    <t>(SB19) 小鯉魚跳龍門</t>
  </si>
  <si>
    <t>(2001-13) 黃果樹瀑布</t>
  </si>
  <si>
    <t>電氣火車 (1974-1975)</t>
  </si>
  <si>
    <t>(特2-2001) 北京申辦2008年奧運會成功紀念</t>
  </si>
  <si>
    <t>香群山</t>
  </si>
  <si>
    <t>香港昆蟲</t>
  </si>
  <si>
    <t>香港紅十字會</t>
  </si>
  <si>
    <t>通用郵票小型張(No.1)－成立核証機關</t>
  </si>
  <si>
    <t>通用郵票小型張(No.1)－2000年亞州電信展</t>
  </si>
  <si>
    <t>通用郵票小型張(No.3)－迎接二十一世紀</t>
  </si>
  <si>
    <t>香港2001郵展小全張(No.1)</t>
  </si>
  <si>
    <t>香港2001郵展小全張(No.2)</t>
  </si>
  <si>
    <t>香港2001郵展小全張(No.3)</t>
  </si>
  <si>
    <t>香港2001郵展小全張(No.4)</t>
  </si>
  <si>
    <t>香中華總商會百週年紀念</t>
  </si>
  <si>
    <t>香港濕地</t>
  </si>
  <si>
    <t>共慶新紀元金郵票</t>
  </si>
  <si>
    <t>為紀念香港2001郵展開幕而發行的郵票小型張</t>
  </si>
  <si>
    <t>香港2001郵展小全張(No.5)</t>
  </si>
  <si>
    <t>香港2001郵展小全張(No.6)</t>
  </si>
  <si>
    <t>香港2001郵展小全張(No.7)</t>
  </si>
  <si>
    <t>香港2001郵展小全張(No.8)</t>
  </si>
  <si>
    <t>我的祝願</t>
  </si>
  <si>
    <t>香港供水一百五十年</t>
  </si>
  <si>
    <t>通用小全張(No.4)－第9屆中國運動會武術散打</t>
  </si>
  <si>
    <t>北京申辦2008年奧運會成功紀念 (中、、澳)</t>
  </si>
  <si>
    <t>中電百周年紀念</t>
  </si>
  <si>
    <t>通用小全張(No.4)－日本國際郵展2001</t>
  </si>
  <si>
    <t>郵  票  名  稱</t>
  </si>
  <si>
    <t>香港2001珍貴郵票小全張－自然生態(共3張)</t>
  </si>
  <si>
    <t>文學與人物－紅樓夢</t>
  </si>
  <si>
    <t>文學與人物－西遊記</t>
  </si>
  <si>
    <t>文學與人物－三國演義</t>
  </si>
  <si>
    <t>東海道新幹線開通</t>
  </si>
  <si>
    <t>世界遺產－第一輯 (1994-1995)</t>
  </si>
  <si>
    <t>世界遺產－第二輯(No.1)</t>
  </si>
  <si>
    <t>世界遺產－第二輯(No.2)</t>
  </si>
  <si>
    <t>日本傳統民屋 (1997-1999)</t>
  </si>
  <si>
    <t>傳說與神話二－觀音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</si>
</sst>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"/>
    <numFmt numFmtId="185" formatCode="0_);[Red]\(0\)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$&quot;#,##0.00;[Red]&quot;$&quot;#,##0.00"/>
    <numFmt numFmtId="193" formatCode="0.000"/>
    <numFmt numFmtId="194" formatCode="0.0000"/>
  </numFmts>
  <fonts count="9">
    <font>
      <sz val="10"/>
      <name val="Times New Roman"/>
      <family val="1"/>
    </font>
    <font>
      <sz val="9"/>
      <name val="細明體"/>
      <family val="3"/>
    </font>
    <font>
      <b/>
      <sz val="10"/>
      <name val="標楷體"/>
      <family val="4"/>
    </font>
    <font>
      <b/>
      <sz val="10"/>
      <name val="Times New Roman"/>
      <family val="1"/>
    </font>
    <font>
      <sz val="10"/>
      <name val="標楷體"/>
      <family val="4"/>
    </font>
    <font>
      <u val="single"/>
      <sz val="8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55"/>
      <name val="Times New Roman"/>
      <family val="1"/>
    </font>
    <font>
      <i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0" borderId="0" xfId="18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2" fillId="0" borderId="0" xfId="18" applyFont="1" applyAlignment="1">
      <alignment horizontal="right"/>
    </xf>
    <xf numFmtId="44" fontId="0" fillId="0" borderId="0" xfId="18" applyFont="1" applyBorder="1" applyAlignment="1">
      <alignment/>
    </xf>
    <xf numFmtId="186" fontId="0" fillId="0" borderId="0" xfId="0" applyNumberFormat="1" applyFont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0" fillId="0" borderId="0" xfId="0" applyNumberFormat="1" applyBorder="1" applyAlignment="1" quotePrefix="1">
      <alignment horizontal="right"/>
    </xf>
    <xf numFmtId="186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44" fontId="2" fillId="2" borderId="1" xfId="18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4" fontId="0" fillId="0" borderId="3" xfId="18" applyFont="1" applyBorder="1" applyAlignment="1">
      <alignment/>
    </xf>
    <xf numFmtId="44" fontId="4" fillId="0" borderId="0" xfId="18" applyFont="1" applyAlignment="1">
      <alignment horizontal="right"/>
    </xf>
    <xf numFmtId="0" fontId="4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4" fontId="0" fillId="0" borderId="0" xfId="18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9" fontId="0" fillId="0" borderId="0" xfId="17" applyFont="1" applyAlignment="1">
      <alignment/>
    </xf>
    <xf numFmtId="9" fontId="4" fillId="0" borderId="0" xfId="17" applyFont="1" applyAlignment="1">
      <alignment/>
    </xf>
    <xf numFmtId="44" fontId="0" fillId="0" borderId="0" xfId="18" applyFont="1" applyAlignment="1">
      <alignment horizontal="center" vertical="center"/>
    </xf>
    <xf numFmtId="44" fontId="0" fillId="0" borderId="0" xfId="18" applyFont="1" applyFill="1" applyBorder="1" applyAlignment="1">
      <alignment horizontal="center" vertical="center"/>
    </xf>
    <xf numFmtId="44" fontId="0" fillId="0" borderId="5" xfId="18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9" fontId="0" fillId="0" borderId="0" xfId="17" applyFont="1" applyAlignment="1">
      <alignment horizontal="center"/>
    </xf>
    <xf numFmtId="0" fontId="0" fillId="0" borderId="0" xfId="0" applyAlignment="1" quotePrefix="1">
      <alignment horizontal="center"/>
    </xf>
    <xf numFmtId="18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17" applyFont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8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186" fontId="0" fillId="0" borderId="0" xfId="0" applyNumberFormat="1" applyFill="1" applyBorder="1" applyAlignment="1" quotePrefix="1">
      <alignment horizontal="right"/>
    </xf>
    <xf numFmtId="186" fontId="0" fillId="0" borderId="0" xfId="0" applyNumberFormat="1" applyAlignment="1" quotePrefix="1">
      <alignment horizontal="right"/>
    </xf>
    <xf numFmtId="186" fontId="0" fillId="0" borderId="0" xfId="0" applyNumberFormat="1" applyFill="1" applyBorder="1" applyAlignment="1">
      <alignment horizontal="right"/>
    </xf>
    <xf numFmtId="0" fontId="7" fillId="0" borderId="0" xfId="0" applyFont="1" applyAlignment="1">
      <alignment horizontal="center"/>
    </xf>
    <xf numFmtId="18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18" applyFont="1" applyBorder="1" applyAlignment="1">
      <alignment horizontal="right"/>
    </xf>
    <xf numFmtId="9" fontId="0" fillId="0" borderId="0" xfId="17" applyFont="1" applyBorder="1" applyAlignment="1">
      <alignment horizontal="right"/>
    </xf>
    <xf numFmtId="44" fontId="0" fillId="0" borderId="0" xfId="18" applyFont="1" applyAlignment="1">
      <alignment/>
    </xf>
    <xf numFmtId="9" fontId="0" fillId="0" borderId="0" xfId="17" applyFont="1" applyAlignment="1">
      <alignment/>
    </xf>
    <xf numFmtId="186" fontId="0" fillId="0" borderId="0" xfId="0" applyNumberFormat="1" applyFont="1" applyAlignment="1">
      <alignment horizontal="center"/>
    </xf>
    <xf numFmtId="44" fontId="0" fillId="0" borderId="0" xfId="18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86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44" fontId="0" fillId="0" borderId="5" xfId="18" applyFont="1" applyBorder="1" applyAlignment="1">
      <alignment/>
    </xf>
    <xf numFmtId="9" fontId="0" fillId="0" borderId="5" xfId="17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86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4" fontId="0" fillId="0" borderId="5" xfId="18" applyFont="1" applyFill="1" applyBorder="1" applyAlignment="1">
      <alignment/>
    </xf>
    <xf numFmtId="9" fontId="0" fillId="0" borderId="5" xfId="17" applyFont="1" applyBorder="1" applyAlignment="1">
      <alignment/>
    </xf>
    <xf numFmtId="9" fontId="0" fillId="0" borderId="0" xfId="17" applyFont="1" applyBorder="1" applyAlignment="1">
      <alignment/>
    </xf>
    <xf numFmtId="1" fontId="0" fillId="0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right"/>
    </xf>
    <xf numFmtId="44" fontId="0" fillId="0" borderId="0" xfId="18" applyFont="1" applyBorder="1" applyAlignment="1">
      <alignment/>
    </xf>
    <xf numFmtId="9" fontId="0" fillId="0" borderId="0" xfId="17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6" fontId="0" fillId="0" borderId="3" xfId="0" applyNumberFormat="1" applyFont="1" applyBorder="1" applyAlignment="1">
      <alignment horizontal="right"/>
    </xf>
    <xf numFmtId="44" fontId="0" fillId="0" borderId="3" xfId="18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right"/>
    </xf>
    <xf numFmtId="186" fontId="0" fillId="0" borderId="6" xfId="0" applyNumberFormat="1" applyBorder="1" applyAlignment="1">
      <alignment horizontal="right"/>
    </xf>
    <xf numFmtId="44" fontId="0" fillId="0" borderId="6" xfId="18" applyFont="1" applyFill="1" applyBorder="1" applyAlignment="1">
      <alignment/>
    </xf>
    <xf numFmtId="44" fontId="0" fillId="0" borderId="6" xfId="18" applyFont="1" applyBorder="1" applyAlignment="1">
      <alignment/>
    </xf>
    <xf numFmtId="9" fontId="0" fillId="0" borderId="0" xfId="17" applyFont="1" applyAlignment="1">
      <alignment horizontal="right"/>
    </xf>
    <xf numFmtId="9" fontId="3" fillId="2" borderId="0" xfId="17" applyFont="1" applyFill="1" applyAlignment="1" quotePrefix="1">
      <alignment horizontal="center" vertical="center"/>
    </xf>
    <xf numFmtId="186" fontId="0" fillId="0" borderId="7" xfId="0" applyNumberFormat="1" applyFont="1" applyFill="1" applyBorder="1" applyAlignment="1">
      <alignment horizontal="right"/>
    </xf>
    <xf numFmtId="186" fontId="0" fillId="0" borderId="8" xfId="0" applyNumberFormat="1" applyFont="1" applyFill="1" applyBorder="1" applyAlignment="1">
      <alignment horizontal="right"/>
    </xf>
    <xf numFmtId="186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0" fillId="0" borderId="7" xfId="0" applyFont="1" applyFill="1" applyBorder="1" applyAlignment="1">
      <alignment horizontal="center" wrapText="1"/>
    </xf>
    <xf numFmtId="186" fontId="0" fillId="0" borderId="7" xfId="0" applyNumberFormat="1" applyBorder="1" applyAlignment="1" quotePrefix="1">
      <alignment horizontal="right"/>
    </xf>
    <xf numFmtId="186" fontId="0" fillId="0" borderId="7" xfId="0" applyNumberFormat="1" applyBorder="1" applyAlignment="1">
      <alignment horizontal="right"/>
    </xf>
    <xf numFmtId="0" fontId="0" fillId="0" borderId="7" xfId="0" applyNumberFormat="1" applyFont="1" applyBorder="1" applyAlignment="1">
      <alignment horizontal="right"/>
    </xf>
    <xf numFmtId="186" fontId="0" fillId="0" borderId="8" xfId="0" applyNumberFormat="1" applyFont="1" applyBorder="1" applyAlignment="1">
      <alignment horizontal="right"/>
    </xf>
    <xf numFmtId="186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8" applyFont="1" applyFill="1" applyBorder="1" applyAlignment="1">
      <alignment horizontal="center" vertical="center"/>
    </xf>
    <xf numFmtId="1" fontId="0" fillId="0" borderId="0" xfId="0" applyNumberFormat="1" applyAlignment="1" quotePrefix="1">
      <alignment horizontal="right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6" fontId="0" fillId="0" borderId="5" xfId="0" applyNumberFormat="1" applyFont="1" applyBorder="1" applyAlignment="1">
      <alignment horizontal="center"/>
    </xf>
    <xf numFmtId="186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44" fontId="0" fillId="0" borderId="0" xfId="18" applyFont="1" applyAlignment="1">
      <alignment horizontal="center" vertical="center"/>
    </xf>
    <xf numFmtId="9" fontId="0" fillId="0" borderId="0" xfId="17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0" fillId="0" borderId="0" xfId="18" applyFont="1" applyFill="1" applyBorder="1" applyAlignment="1">
      <alignment horizontal="center" vertical="center"/>
    </xf>
    <xf numFmtId="44" fontId="0" fillId="0" borderId="5" xfId="18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9" fontId="0" fillId="0" borderId="0" xfId="17" applyFont="1" applyAlignment="1">
      <alignment horizontal="right" vertical="center"/>
    </xf>
    <xf numFmtId="9" fontId="0" fillId="0" borderId="0" xfId="17" applyFont="1" applyBorder="1" applyAlignment="1">
      <alignment horizontal="right" vertical="center"/>
    </xf>
    <xf numFmtId="9" fontId="0" fillId="0" borderId="5" xfId="17" applyFont="1" applyBorder="1" applyAlignment="1">
      <alignment horizontal="right" vertical="center"/>
    </xf>
    <xf numFmtId="1" fontId="0" fillId="0" borderId="0" xfId="0" applyNumberFormat="1" applyFont="1" applyAlignment="1">
      <alignment horizontal="center"/>
    </xf>
    <xf numFmtId="43" fontId="0" fillId="0" borderId="0" xfId="15" applyFont="1" applyAlignment="1">
      <alignment horizontal="center"/>
    </xf>
    <xf numFmtId="186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7"/>
  <sheetViews>
    <sheetView tabSelected="1" zoomScale="90" zoomScaleNormal="90" workbookViewId="0" topLeftCell="A1">
      <pane xSplit="9" ySplit="1" topLeftCell="U506" activePane="bottomRight" state="frozen"/>
      <selection pane="topLeft" activeCell="A1" sqref="A1"/>
      <selection pane="topRight" activeCell="I1" sqref="I1"/>
      <selection pane="bottomLeft" activeCell="A2" sqref="A2"/>
      <selection pane="bottomRight" activeCell="C520" sqref="C520"/>
    </sheetView>
  </sheetViews>
  <sheetFormatPr defaultColWidth="9.33203125" defaultRowHeight="13.5" customHeight="1"/>
  <cols>
    <col min="1" max="1" width="4.5" style="3" customWidth="1"/>
    <col min="2" max="2" width="10.33203125" style="5" customWidth="1"/>
    <col min="3" max="3" width="46.83203125" style="5" customWidth="1"/>
    <col min="4" max="4" width="6.16015625" style="3" customWidth="1"/>
    <col min="5" max="9" width="3.5" style="3" customWidth="1"/>
    <col min="10" max="10" width="4" style="114" customWidth="1"/>
    <col min="11" max="16" width="4" style="10" customWidth="1"/>
    <col min="17" max="23" width="4" style="9" customWidth="1"/>
    <col min="24" max="24" width="6.16015625" style="9" customWidth="1"/>
    <col min="25" max="25" width="13.33203125" style="4" customWidth="1"/>
    <col min="26" max="26" width="13.16015625" style="4" customWidth="1"/>
    <col min="27" max="27" width="12.5" style="38" customWidth="1"/>
    <col min="28" max="16384" width="9.33203125" style="2" customWidth="1"/>
  </cols>
  <sheetData>
    <row r="1" spans="1:27" s="1" customFormat="1" ht="42.75" customHeight="1">
      <c r="A1" s="24" t="s">
        <v>3</v>
      </c>
      <c r="B1" s="23" t="s">
        <v>7</v>
      </c>
      <c r="C1" s="23" t="s">
        <v>415</v>
      </c>
      <c r="D1" s="24" t="s">
        <v>4</v>
      </c>
      <c r="E1" s="24" t="s">
        <v>0</v>
      </c>
      <c r="F1" s="24" t="s">
        <v>1</v>
      </c>
      <c r="G1" s="24" t="s">
        <v>2</v>
      </c>
      <c r="H1" s="26" t="s">
        <v>325</v>
      </c>
      <c r="I1" s="26" t="s">
        <v>326</v>
      </c>
      <c r="J1" s="149" t="s">
        <v>346</v>
      </c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24" t="s">
        <v>6</v>
      </c>
      <c r="Y1" s="25" t="s">
        <v>345</v>
      </c>
      <c r="Z1" s="25" t="s">
        <v>5</v>
      </c>
      <c r="AA1" s="110" t="s">
        <v>276</v>
      </c>
    </row>
    <row r="2" spans="1:27" ht="13.5" customHeight="1">
      <c r="A2" s="30">
        <v>1</v>
      </c>
      <c r="B2" s="31" t="s">
        <v>15</v>
      </c>
      <c r="C2" s="31" t="s">
        <v>41</v>
      </c>
      <c r="D2" s="30">
        <v>1967</v>
      </c>
      <c r="E2" s="32">
        <v>1</v>
      </c>
      <c r="F2" s="32"/>
      <c r="G2" s="32"/>
      <c r="H2" s="32"/>
      <c r="I2" s="30"/>
      <c r="J2" s="111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56" t="s">
        <v>33</v>
      </c>
      <c r="X2" s="34">
        <v>24</v>
      </c>
      <c r="Y2" s="35">
        <f aca="true" t="shared" si="0" ref="Y2:Y34">SUM(J2:W2)*X2*SUM(E2:I2)</f>
        <v>0</v>
      </c>
      <c r="Z2" s="35">
        <v>900</v>
      </c>
      <c r="AA2" s="49" t="s">
        <v>33</v>
      </c>
    </row>
    <row r="3" spans="1:27" ht="13.5" customHeight="1">
      <c r="A3" s="30">
        <v>2</v>
      </c>
      <c r="B3" s="31" t="s">
        <v>15</v>
      </c>
      <c r="C3" s="31" t="s">
        <v>42</v>
      </c>
      <c r="D3" s="30">
        <v>1987</v>
      </c>
      <c r="E3" s="32">
        <v>1</v>
      </c>
      <c r="F3" s="32"/>
      <c r="G3" s="32"/>
      <c r="H3" s="32"/>
      <c r="I3" s="30"/>
      <c r="J3" s="111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8" t="s">
        <v>33</v>
      </c>
      <c r="X3" s="34">
        <v>48</v>
      </c>
      <c r="Y3" s="35">
        <f t="shared" si="0"/>
        <v>0</v>
      </c>
      <c r="Z3" s="35">
        <v>230</v>
      </c>
      <c r="AA3" s="49" t="s">
        <v>33</v>
      </c>
    </row>
    <row r="4" spans="1:27" ht="13.5" customHeight="1">
      <c r="A4" s="30">
        <v>3</v>
      </c>
      <c r="B4" s="31" t="s">
        <v>15</v>
      </c>
      <c r="C4" s="31" t="s">
        <v>43</v>
      </c>
      <c r="D4" s="30">
        <v>1987</v>
      </c>
      <c r="E4" s="30"/>
      <c r="F4" s="32"/>
      <c r="G4" s="32">
        <v>1</v>
      </c>
      <c r="H4" s="32"/>
      <c r="I4" s="30"/>
      <c r="J4" s="111"/>
      <c r="K4" s="33"/>
      <c r="L4" s="33"/>
      <c r="M4" s="33"/>
      <c r="N4" s="33"/>
      <c r="O4" s="33"/>
      <c r="P4" s="33"/>
      <c r="Q4" s="33"/>
      <c r="R4" s="33"/>
      <c r="S4" s="33"/>
      <c r="T4" s="33">
        <v>0.5</v>
      </c>
      <c r="U4" s="33">
        <v>1.3</v>
      </c>
      <c r="V4" s="33">
        <v>1.7</v>
      </c>
      <c r="W4" s="33">
        <v>5</v>
      </c>
      <c r="X4" s="34">
        <v>1</v>
      </c>
      <c r="Y4" s="35">
        <f t="shared" si="0"/>
        <v>8.5</v>
      </c>
      <c r="Z4" s="35">
        <v>120</v>
      </c>
      <c r="AA4" s="38">
        <f aca="true" t="shared" si="1" ref="AA4:AA43">(Z4-Y4)/Y4</f>
        <v>13.117647058823529</v>
      </c>
    </row>
    <row r="5" spans="1:27" ht="13.5" customHeight="1">
      <c r="A5" s="30">
        <v>4</v>
      </c>
      <c r="B5" s="31" t="s">
        <v>15</v>
      </c>
      <c r="C5" s="31" t="s">
        <v>44</v>
      </c>
      <c r="D5" s="30">
        <v>1988</v>
      </c>
      <c r="E5" s="30"/>
      <c r="F5" s="32"/>
      <c r="G5" s="32">
        <v>1</v>
      </c>
      <c r="H5" s="32"/>
      <c r="I5" s="30"/>
      <c r="J5" s="111"/>
      <c r="K5" s="33"/>
      <c r="L5" s="33"/>
      <c r="M5" s="33"/>
      <c r="N5" s="33"/>
      <c r="O5" s="33"/>
      <c r="P5" s="33"/>
      <c r="Q5" s="33"/>
      <c r="R5" s="33"/>
      <c r="S5" s="33"/>
      <c r="T5" s="33">
        <v>0.5</v>
      </c>
      <c r="U5" s="33">
        <v>1.3</v>
      </c>
      <c r="V5" s="33">
        <v>1.7</v>
      </c>
      <c r="W5" s="33">
        <v>5</v>
      </c>
      <c r="X5" s="34">
        <v>1</v>
      </c>
      <c r="Y5" s="35">
        <f t="shared" si="0"/>
        <v>8.5</v>
      </c>
      <c r="Z5" s="35">
        <v>40</v>
      </c>
      <c r="AA5" s="38">
        <f t="shared" si="1"/>
        <v>3.7058823529411766</v>
      </c>
    </row>
    <row r="6" spans="1:27" ht="13.5" customHeight="1">
      <c r="A6" s="30">
        <v>5</v>
      </c>
      <c r="B6" s="31" t="s">
        <v>15</v>
      </c>
      <c r="C6" s="31" t="s">
        <v>45</v>
      </c>
      <c r="D6" s="30">
        <v>1989</v>
      </c>
      <c r="E6" s="30"/>
      <c r="F6" s="32"/>
      <c r="G6" s="32">
        <v>1</v>
      </c>
      <c r="H6" s="32"/>
      <c r="I6" s="30"/>
      <c r="J6" s="111"/>
      <c r="K6" s="33"/>
      <c r="L6" s="33"/>
      <c r="M6" s="33"/>
      <c r="N6" s="33"/>
      <c r="O6" s="33"/>
      <c r="P6" s="33"/>
      <c r="Q6" s="33"/>
      <c r="R6" s="33"/>
      <c r="S6" s="33"/>
      <c r="T6" s="33">
        <v>0.6</v>
      </c>
      <c r="U6" s="33">
        <v>1.4</v>
      </c>
      <c r="V6" s="33">
        <v>1.8</v>
      </c>
      <c r="W6" s="33">
        <v>5</v>
      </c>
      <c r="X6" s="34">
        <v>1</v>
      </c>
      <c r="Y6" s="35">
        <f t="shared" si="0"/>
        <v>8.8</v>
      </c>
      <c r="Z6" s="35">
        <v>45</v>
      </c>
      <c r="AA6" s="38">
        <f t="shared" si="1"/>
        <v>4.113636363636363</v>
      </c>
    </row>
    <row r="7" spans="1:27" ht="13.5" customHeight="1">
      <c r="A7" s="30">
        <v>6</v>
      </c>
      <c r="B7" s="31" t="s">
        <v>15</v>
      </c>
      <c r="C7" s="31" t="s">
        <v>46</v>
      </c>
      <c r="D7" s="30">
        <v>1990</v>
      </c>
      <c r="E7" s="30"/>
      <c r="F7" s="32"/>
      <c r="G7" s="32">
        <v>1</v>
      </c>
      <c r="H7" s="32"/>
      <c r="I7" s="30"/>
      <c r="J7" s="111"/>
      <c r="K7" s="33"/>
      <c r="L7" s="33"/>
      <c r="M7" s="33"/>
      <c r="N7" s="33"/>
      <c r="O7" s="33"/>
      <c r="P7" s="33"/>
      <c r="Q7" s="33"/>
      <c r="R7" s="33"/>
      <c r="S7" s="33"/>
      <c r="T7" s="33">
        <v>0.6</v>
      </c>
      <c r="U7" s="33">
        <v>1.4</v>
      </c>
      <c r="V7" s="33">
        <v>1.8</v>
      </c>
      <c r="W7" s="33">
        <v>5</v>
      </c>
      <c r="X7" s="34">
        <v>1</v>
      </c>
      <c r="Y7" s="35">
        <f t="shared" si="0"/>
        <v>8.8</v>
      </c>
      <c r="Z7" s="35">
        <v>50</v>
      </c>
      <c r="AA7" s="38">
        <f t="shared" si="1"/>
        <v>4.681818181818182</v>
      </c>
    </row>
    <row r="8" spans="1:27" ht="13.5" customHeight="1">
      <c r="A8" s="30">
        <v>7</v>
      </c>
      <c r="B8" s="31" t="s">
        <v>15</v>
      </c>
      <c r="C8" s="31" t="s">
        <v>47</v>
      </c>
      <c r="D8" s="30">
        <v>1991</v>
      </c>
      <c r="E8" s="30"/>
      <c r="F8" s="32"/>
      <c r="G8" s="32">
        <v>1</v>
      </c>
      <c r="H8" s="32"/>
      <c r="I8" s="30"/>
      <c r="J8" s="111"/>
      <c r="K8" s="33"/>
      <c r="L8" s="33"/>
      <c r="M8" s="33"/>
      <c r="N8" s="33"/>
      <c r="O8" s="33"/>
      <c r="P8" s="33"/>
      <c r="Q8" s="33"/>
      <c r="R8" s="33"/>
      <c r="S8" s="33"/>
      <c r="T8" s="33">
        <v>0.6</v>
      </c>
      <c r="U8" s="33">
        <v>1.4</v>
      </c>
      <c r="V8" s="33">
        <v>1.8</v>
      </c>
      <c r="W8" s="33">
        <v>5</v>
      </c>
      <c r="X8" s="34">
        <v>1</v>
      </c>
      <c r="Y8" s="35">
        <f t="shared" si="0"/>
        <v>8.8</v>
      </c>
      <c r="Z8" s="35">
        <v>15</v>
      </c>
      <c r="AA8" s="38">
        <f t="shared" si="1"/>
        <v>0.7045454545454544</v>
      </c>
    </row>
    <row r="9" spans="1:27" ht="13.5" customHeight="1">
      <c r="A9" s="30">
        <v>8</v>
      </c>
      <c r="B9" s="31" t="s">
        <v>15</v>
      </c>
      <c r="C9" s="31" t="s">
        <v>48</v>
      </c>
      <c r="D9" s="30">
        <v>1992</v>
      </c>
      <c r="E9" s="30"/>
      <c r="F9" s="32"/>
      <c r="G9" s="32">
        <v>1</v>
      </c>
      <c r="H9" s="32"/>
      <c r="I9" s="30"/>
      <c r="J9" s="111"/>
      <c r="K9" s="33"/>
      <c r="L9" s="33"/>
      <c r="M9" s="33"/>
      <c r="N9" s="33"/>
      <c r="O9" s="33"/>
      <c r="P9" s="33"/>
      <c r="Q9" s="33"/>
      <c r="R9" s="33"/>
      <c r="S9" s="33"/>
      <c r="T9" s="18">
        <v>0.8</v>
      </c>
      <c r="U9" s="18">
        <v>1.8</v>
      </c>
      <c r="V9" s="18">
        <v>2.3</v>
      </c>
      <c r="W9" s="18">
        <v>5</v>
      </c>
      <c r="X9" s="34">
        <v>1</v>
      </c>
      <c r="Y9" s="35">
        <f t="shared" si="0"/>
        <v>9.9</v>
      </c>
      <c r="Z9" s="35">
        <v>25</v>
      </c>
      <c r="AA9" s="38">
        <f t="shared" si="1"/>
        <v>1.525252525252525</v>
      </c>
    </row>
    <row r="10" spans="1:27" ht="13.5" customHeight="1">
      <c r="A10" s="30">
        <v>9</v>
      </c>
      <c r="B10" s="31" t="s">
        <v>15</v>
      </c>
      <c r="C10" s="31" t="s">
        <v>49</v>
      </c>
      <c r="D10" s="30">
        <v>1993</v>
      </c>
      <c r="E10" s="30"/>
      <c r="F10" s="32"/>
      <c r="G10" s="32">
        <v>1</v>
      </c>
      <c r="H10" s="32"/>
      <c r="I10" s="30"/>
      <c r="J10" s="111"/>
      <c r="K10" s="33"/>
      <c r="L10" s="33"/>
      <c r="M10" s="33"/>
      <c r="N10" s="33"/>
      <c r="O10" s="33"/>
      <c r="P10" s="33"/>
      <c r="Q10" s="33"/>
      <c r="R10" s="33"/>
      <c r="S10" s="33"/>
      <c r="T10" s="18">
        <v>0.8</v>
      </c>
      <c r="U10" s="18">
        <v>1.8</v>
      </c>
      <c r="V10" s="18">
        <v>2.3</v>
      </c>
      <c r="W10" s="18">
        <v>5</v>
      </c>
      <c r="X10" s="34">
        <v>1</v>
      </c>
      <c r="Y10" s="35">
        <f t="shared" si="0"/>
        <v>9.9</v>
      </c>
      <c r="Z10" s="35">
        <v>10</v>
      </c>
      <c r="AA10" s="109">
        <f t="shared" si="1"/>
        <v>0.010101010101010065</v>
      </c>
    </row>
    <row r="11" spans="1:27" ht="13.5" customHeight="1">
      <c r="A11" s="30">
        <v>10</v>
      </c>
      <c r="B11" s="31" t="s">
        <v>15</v>
      </c>
      <c r="C11" s="31" t="s">
        <v>50</v>
      </c>
      <c r="D11" s="30">
        <v>1994</v>
      </c>
      <c r="E11" s="30"/>
      <c r="F11" s="32"/>
      <c r="G11" s="32">
        <v>1</v>
      </c>
      <c r="H11" s="32"/>
      <c r="I11" s="30"/>
      <c r="J11" s="111"/>
      <c r="K11" s="33"/>
      <c r="L11" s="33"/>
      <c r="M11" s="33"/>
      <c r="N11" s="33"/>
      <c r="O11" s="33"/>
      <c r="P11" s="33"/>
      <c r="Q11" s="33"/>
      <c r="R11" s="33"/>
      <c r="S11" s="33"/>
      <c r="T11" s="33">
        <v>1</v>
      </c>
      <c r="U11" s="33">
        <v>1.9</v>
      </c>
      <c r="V11" s="33">
        <v>2.4</v>
      </c>
      <c r="W11" s="33">
        <v>5</v>
      </c>
      <c r="X11" s="34">
        <v>1</v>
      </c>
      <c r="Y11" s="35">
        <f t="shared" si="0"/>
        <v>10.3</v>
      </c>
      <c r="Z11" s="35">
        <v>13</v>
      </c>
      <c r="AA11" s="38">
        <f t="shared" si="1"/>
        <v>0.262135922330097</v>
      </c>
    </row>
    <row r="12" spans="1:27" ht="13.5" customHeight="1">
      <c r="A12" s="30">
        <v>11</v>
      </c>
      <c r="B12" s="31" t="s">
        <v>15</v>
      </c>
      <c r="C12" s="31" t="s">
        <v>51</v>
      </c>
      <c r="D12" s="30">
        <v>1995</v>
      </c>
      <c r="E12" s="30"/>
      <c r="F12" s="32"/>
      <c r="G12" s="32">
        <v>1</v>
      </c>
      <c r="H12" s="32"/>
      <c r="I12" s="30"/>
      <c r="J12" s="111"/>
      <c r="K12" s="33"/>
      <c r="L12" s="33"/>
      <c r="M12" s="33"/>
      <c r="N12" s="33"/>
      <c r="O12" s="33"/>
      <c r="P12" s="33"/>
      <c r="Q12" s="33"/>
      <c r="R12" s="33"/>
      <c r="S12" s="33"/>
      <c r="T12" s="33">
        <v>1</v>
      </c>
      <c r="U12" s="33">
        <v>1.9</v>
      </c>
      <c r="V12" s="33">
        <v>2.4</v>
      </c>
      <c r="W12" s="33">
        <v>5</v>
      </c>
      <c r="X12" s="34">
        <v>1</v>
      </c>
      <c r="Y12" s="35">
        <f t="shared" si="0"/>
        <v>10.3</v>
      </c>
      <c r="Z12" s="35">
        <v>15</v>
      </c>
      <c r="AA12" s="38">
        <f t="shared" si="1"/>
        <v>0.4563106796116504</v>
      </c>
    </row>
    <row r="13" spans="1:27" ht="13.5" customHeight="1">
      <c r="A13" s="30">
        <v>12</v>
      </c>
      <c r="B13" s="31" t="s">
        <v>15</v>
      </c>
      <c r="C13" s="31" t="s">
        <v>52</v>
      </c>
      <c r="D13" s="30">
        <v>1996</v>
      </c>
      <c r="E13" s="30"/>
      <c r="F13" s="32"/>
      <c r="G13" s="32">
        <v>1</v>
      </c>
      <c r="H13" s="32"/>
      <c r="I13" s="30"/>
      <c r="J13" s="111"/>
      <c r="K13" s="33"/>
      <c r="L13" s="33"/>
      <c r="M13" s="33"/>
      <c r="N13" s="33"/>
      <c r="O13" s="33"/>
      <c r="P13" s="33"/>
      <c r="Q13" s="33"/>
      <c r="R13" s="33"/>
      <c r="S13" s="33"/>
      <c r="T13" s="53">
        <v>1.2</v>
      </c>
      <c r="U13" s="53">
        <v>2.1</v>
      </c>
      <c r="V13" s="53">
        <v>2.6</v>
      </c>
      <c r="W13" s="53">
        <v>5</v>
      </c>
      <c r="X13" s="34">
        <v>1</v>
      </c>
      <c r="Y13" s="35">
        <f t="shared" si="0"/>
        <v>10.9</v>
      </c>
      <c r="Z13" s="35">
        <v>16</v>
      </c>
      <c r="AA13" s="38">
        <f t="shared" si="1"/>
        <v>0.4678899082568807</v>
      </c>
    </row>
    <row r="14" spans="1:27" ht="13.5" customHeight="1">
      <c r="A14" s="30">
        <v>13</v>
      </c>
      <c r="B14" s="31" t="s">
        <v>15</v>
      </c>
      <c r="C14" s="31" t="s">
        <v>53</v>
      </c>
      <c r="D14" s="30">
        <v>1997</v>
      </c>
      <c r="E14" s="30"/>
      <c r="F14" s="32"/>
      <c r="G14" s="32">
        <v>1</v>
      </c>
      <c r="H14" s="32"/>
      <c r="I14" s="30"/>
      <c r="J14" s="111"/>
      <c r="K14" s="33"/>
      <c r="L14" s="33"/>
      <c r="M14" s="33"/>
      <c r="N14" s="33"/>
      <c r="O14" s="33"/>
      <c r="P14" s="33"/>
      <c r="Q14" s="33"/>
      <c r="R14" s="33"/>
      <c r="S14" s="33"/>
      <c r="T14" s="53">
        <v>1.3</v>
      </c>
      <c r="U14" s="53">
        <v>2.5</v>
      </c>
      <c r="V14" s="53">
        <v>3.1</v>
      </c>
      <c r="W14" s="53">
        <v>5</v>
      </c>
      <c r="X14" s="34">
        <v>1</v>
      </c>
      <c r="Y14" s="35">
        <f t="shared" si="0"/>
        <v>11.9</v>
      </c>
      <c r="Z14" s="35">
        <v>3</v>
      </c>
      <c r="AA14" s="38">
        <f t="shared" si="1"/>
        <v>-0.7478991596638656</v>
      </c>
    </row>
    <row r="15" spans="1:27" ht="13.5" customHeight="1">
      <c r="A15" s="30">
        <v>14</v>
      </c>
      <c r="B15" s="31" t="s">
        <v>15</v>
      </c>
      <c r="C15" s="31" t="s">
        <v>54</v>
      </c>
      <c r="D15" s="30">
        <v>1998</v>
      </c>
      <c r="E15" s="30"/>
      <c r="F15" s="32"/>
      <c r="G15" s="32">
        <v>1</v>
      </c>
      <c r="H15" s="32"/>
      <c r="I15" s="30"/>
      <c r="J15" s="111"/>
      <c r="K15" s="33"/>
      <c r="L15" s="33"/>
      <c r="M15" s="33"/>
      <c r="N15" s="33"/>
      <c r="O15" s="33"/>
      <c r="P15" s="33"/>
      <c r="Q15" s="33"/>
      <c r="R15" s="33"/>
      <c r="S15" s="33"/>
      <c r="T15" s="33">
        <v>1.3</v>
      </c>
      <c r="U15" s="33">
        <v>2.5</v>
      </c>
      <c r="V15" s="33">
        <v>3.1</v>
      </c>
      <c r="W15" s="33">
        <v>5</v>
      </c>
      <c r="X15" s="34">
        <v>1</v>
      </c>
      <c r="Y15" s="35">
        <f t="shared" si="0"/>
        <v>11.9</v>
      </c>
      <c r="Z15" s="35">
        <v>11</v>
      </c>
      <c r="AA15" s="38">
        <f t="shared" si="1"/>
        <v>-0.07563025210084036</v>
      </c>
    </row>
    <row r="16" spans="1:27" ht="13.5" customHeight="1">
      <c r="A16" s="30">
        <v>15</v>
      </c>
      <c r="B16" s="31" t="s">
        <v>15</v>
      </c>
      <c r="C16" s="31" t="s">
        <v>55</v>
      </c>
      <c r="D16" s="30">
        <v>1999</v>
      </c>
      <c r="E16" s="30"/>
      <c r="F16" s="32"/>
      <c r="G16" s="32">
        <v>1</v>
      </c>
      <c r="H16" s="32"/>
      <c r="I16" s="30"/>
      <c r="J16" s="11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>
        <v>1.3</v>
      </c>
      <c r="X16" s="34">
        <v>12</v>
      </c>
      <c r="Y16" s="35">
        <f t="shared" si="0"/>
        <v>15.600000000000001</v>
      </c>
      <c r="Z16" s="35">
        <v>16</v>
      </c>
      <c r="AA16" s="38">
        <f t="shared" si="1"/>
        <v>0.025641025641025546</v>
      </c>
    </row>
    <row r="17" spans="1:27" ht="13.5" customHeight="1">
      <c r="A17" s="30">
        <v>16</v>
      </c>
      <c r="B17" s="31" t="s">
        <v>15</v>
      </c>
      <c r="C17" s="31" t="s">
        <v>56</v>
      </c>
      <c r="D17" s="30">
        <v>1999</v>
      </c>
      <c r="E17" s="32">
        <v>1</v>
      </c>
      <c r="F17" s="30"/>
      <c r="G17" s="30"/>
      <c r="H17" s="30"/>
      <c r="I17" s="30"/>
      <c r="J17" s="111"/>
      <c r="K17" s="33"/>
      <c r="L17" s="33"/>
      <c r="M17" s="33"/>
      <c r="N17" s="33"/>
      <c r="O17" s="33"/>
      <c r="P17" s="33"/>
      <c r="Q17" s="33"/>
      <c r="R17" s="33"/>
      <c r="S17" s="33"/>
      <c r="T17" s="33">
        <v>1.3</v>
      </c>
      <c r="U17" s="33">
        <v>2.5</v>
      </c>
      <c r="V17" s="33">
        <v>3.1</v>
      </c>
      <c r="W17" s="33">
        <v>5</v>
      </c>
      <c r="X17" s="34">
        <v>1</v>
      </c>
      <c r="Y17" s="35">
        <f t="shared" si="0"/>
        <v>11.9</v>
      </c>
      <c r="Z17" s="35">
        <v>14</v>
      </c>
      <c r="AA17" s="38">
        <f t="shared" si="1"/>
        <v>0.17647058823529407</v>
      </c>
    </row>
    <row r="18" spans="1:27" ht="13.5" customHeight="1">
      <c r="A18" s="30">
        <v>17</v>
      </c>
      <c r="B18" s="31" t="s">
        <v>15</v>
      </c>
      <c r="C18" s="31" t="s">
        <v>56</v>
      </c>
      <c r="D18" s="30">
        <v>1999</v>
      </c>
      <c r="E18" s="32">
        <v>1</v>
      </c>
      <c r="F18" s="30"/>
      <c r="G18" s="30"/>
      <c r="H18" s="30"/>
      <c r="I18" s="30"/>
      <c r="J18" s="111"/>
      <c r="K18" s="33"/>
      <c r="L18" s="33"/>
      <c r="M18" s="33"/>
      <c r="N18" s="33"/>
      <c r="O18" s="33"/>
      <c r="P18" s="33"/>
      <c r="Q18" s="33"/>
      <c r="R18" s="33"/>
      <c r="S18" s="33"/>
      <c r="T18" s="33">
        <v>1.3</v>
      </c>
      <c r="U18" s="33">
        <v>2.5</v>
      </c>
      <c r="V18" s="33">
        <v>3.1</v>
      </c>
      <c r="W18" s="33">
        <v>5</v>
      </c>
      <c r="X18" s="34">
        <v>4</v>
      </c>
      <c r="Y18" s="35">
        <f t="shared" si="0"/>
        <v>47.6</v>
      </c>
      <c r="Z18" s="35">
        <v>60</v>
      </c>
      <c r="AA18" s="38">
        <f t="shared" si="1"/>
        <v>0.26050420168067223</v>
      </c>
    </row>
    <row r="19" spans="1:27" ht="13.5" customHeight="1">
      <c r="A19" s="30">
        <v>18</v>
      </c>
      <c r="B19" s="31" t="s">
        <v>15</v>
      </c>
      <c r="C19" s="31" t="s">
        <v>56</v>
      </c>
      <c r="D19" s="30">
        <v>1999</v>
      </c>
      <c r="E19" s="30"/>
      <c r="F19" s="32">
        <v>1</v>
      </c>
      <c r="G19" s="30"/>
      <c r="H19" s="30"/>
      <c r="I19" s="30"/>
      <c r="J19" s="111"/>
      <c r="K19" s="33"/>
      <c r="L19" s="33"/>
      <c r="M19" s="33"/>
      <c r="N19" s="33"/>
      <c r="O19" s="33"/>
      <c r="P19" s="33"/>
      <c r="Q19" s="33"/>
      <c r="R19" s="33"/>
      <c r="S19" s="33"/>
      <c r="T19" s="33">
        <v>1.3</v>
      </c>
      <c r="U19" s="33">
        <v>2.5</v>
      </c>
      <c r="V19" s="33">
        <v>3.1</v>
      </c>
      <c r="W19" s="33">
        <v>5</v>
      </c>
      <c r="X19" s="34">
        <v>10</v>
      </c>
      <c r="Y19" s="35">
        <f t="shared" si="0"/>
        <v>119</v>
      </c>
      <c r="Z19" s="35">
        <v>145</v>
      </c>
      <c r="AA19" s="38">
        <f t="shared" si="1"/>
        <v>0.2184873949579832</v>
      </c>
    </row>
    <row r="20" spans="1:27" ht="13.5" customHeight="1">
      <c r="A20" s="30">
        <v>19</v>
      </c>
      <c r="B20" s="31" t="s">
        <v>15</v>
      </c>
      <c r="C20" s="31" t="s">
        <v>56</v>
      </c>
      <c r="D20" s="30">
        <v>1999</v>
      </c>
      <c r="E20" s="30"/>
      <c r="F20" s="32">
        <v>1</v>
      </c>
      <c r="G20" s="30"/>
      <c r="H20" s="30"/>
      <c r="I20" s="30"/>
      <c r="J20" s="111"/>
      <c r="K20" s="33"/>
      <c r="L20" s="33"/>
      <c r="M20" s="33"/>
      <c r="N20" s="33"/>
      <c r="O20" s="33"/>
      <c r="P20" s="33"/>
      <c r="Q20" s="33"/>
      <c r="R20" s="33"/>
      <c r="S20" s="33"/>
      <c r="T20" s="33">
        <v>1.3</v>
      </c>
      <c r="U20" s="33">
        <v>2.5</v>
      </c>
      <c r="V20" s="33">
        <v>3.1</v>
      </c>
      <c r="W20" s="33">
        <v>5</v>
      </c>
      <c r="X20" s="34">
        <v>10</v>
      </c>
      <c r="Y20" s="35">
        <f t="shared" si="0"/>
        <v>119</v>
      </c>
      <c r="Z20" s="35">
        <v>130</v>
      </c>
      <c r="AA20" s="38">
        <f t="shared" si="1"/>
        <v>0.09243697478991597</v>
      </c>
    </row>
    <row r="21" spans="1:27" ht="13.5" customHeight="1">
      <c r="A21" s="30">
        <v>20</v>
      </c>
      <c r="B21" s="31" t="s">
        <v>15</v>
      </c>
      <c r="C21" s="31" t="s">
        <v>57</v>
      </c>
      <c r="D21" s="30">
        <v>2000</v>
      </c>
      <c r="E21" s="32">
        <v>1</v>
      </c>
      <c r="F21" s="30"/>
      <c r="G21" s="32"/>
      <c r="H21" s="32"/>
      <c r="I21" s="30"/>
      <c r="J21" s="111"/>
      <c r="K21" s="33"/>
      <c r="L21" s="33"/>
      <c r="M21" s="33"/>
      <c r="N21" s="33"/>
      <c r="O21" s="33"/>
      <c r="P21" s="33"/>
      <c r="Q21" s="33"/>
      <c r="R21" s="33"/>
      <c r="S21" s="33"/>
      <c r="T21" s="33">
        <v>1.3</v>
      </c>
      <c r="U21" s="33">
        <v>2.5</v>
      </c>
      <c r="V21" s="33">
        <v>3.1</v>
      </c>
      <c r="W21" s="33">
        <v>5</v>
      </c>
      <c r="X21" s="34">
        <v>1</v>
      </c>
      <c r="Y21" s="35">
        <f t="shared" si="0"/>
        <v>11.9</v>
      </c>
      <c r="Z21" s="35">
        <v>15</v>
      </c>
      <c r="AA21" s="38">
        <f>(Z21-Y21)/Y21</f>
        <v>0.26050420168067223</v>
      </c>
    </row>
    <row r="22" spans="1:27" ht="13.5" customHeight="1">
      <c r="A22" s="30">
        <v>21</v>
      </c>
      <c r="B22" s="31" t="s">
        <v>15</v>
      </c>
      <c r="C22" s="31" t="s">
        <v>57</v>
      </c>
      <c r="D22" s="30">
        <v>2000</v>
      </c>
      <c r="E22" s="32">
        <v>1</v>
      </c>
      <c r="F22" s="30"/>
      <c r="G22" s="32"/>
      <c r="H22" s="32"/>
      <c r="I22" s="30"/>
      <c r="J22" s="111"/>
      <c r="K22" s="33"/>
      <c r="L22" s="33"/>
      <c r="M22" s="33"/>
      <c r="N22" s="33"/>
      <c r="O22" s="33"/>
      <c r="P22" s="33"/>
      <c r="Q22" s="33"/>
      <c r="R22" s="33"/>
      <c r="S22" s="33"/>
      <c r="T22" s="33">
        <v>1.3</v>
      </c>
      <c r="U22" s="33">
        <v>2.5</v>
      </c>
      <c r="V22" s="33">
        <v>3.1</v>
      </c>
      <c r="W22" s="33">
        <v>5</v>
      </c>
      <c r="X22" s="34">
        <v>10</v>
      </c>
      <c r="Y22" s="35">
        <f t="shared" si="0"/>
        <v>119</v>
      </c>
      <c r="Z22" s="35">
        <v>150</v>
      </c>
      <c r="AA22" s="38">
        <f>(Z22-Y22)/Y22</f>
        <v>0.2605042016806723</v>
      </c>
    </row>
    <row r="23" spans="1:27" ht="13.5" customHeight="1">
      <c r="A23" s="30">
        <v>22</v>
      </c>
      <c r="B23" s="31" t="s">
        <v>15</v>
      </c>
      <c r="C23" s="31" t="s">
        <v>57</v>
      </c>
      <c r="D23" s="30">
        <v>2000</v>
      </c>
      <c r="E23" s="30"/>
      <c r="F23" s="30"/>
      <c r="G23" s="32">
        <v>3</v>
      </c>
      <c r="H23" s="32"/>
      <c r="I23" s="30"/>
      <c r="J23" s="111"/>
      <c r="K23" s="33"/>
      <c r="L23" s="33"/>
      <c r="M23" s="33"/>
      <c r="N23" s="33"/>
      <c r="O23" s="33"/>
      <c r="P23" s="33"/>
      <c r="Q23" s="33"/>
      <c r="R23" s="33"/>
      <c r="S23" s="33"/>
      <c r="T23" s="33">
        <v>1.3</v>
      </c>
      <c r="U23" s="33">
        <v>2.5</v>
      </c>
      <c r="V23" s="33">
        <v>3.1</v>
      </c>
      <c r="W23" s="33">
        <v>5</v>
      </c>
      <c r="X23" s="34">
        <v>1</v>
      </c>
      <c r="Y23" s="35">
        <f t="shared" si="0"/>
        <v>35.7</v>
      </c>
      <c r="Z23" s="35">
        <v>54</v>
      </c>
      <c r="AA23" s="38">
        <f t="shared" si="1"/>
        <v>0.5126050420168066</v>
      </c>
    </row>
    <row r="24" spans="1:27" ht="13.5" customHeight="1">
      <c r="A24" s="30">
        <v>23</v>
      </c>
      <c r="B24" s="31" t="s">
        <v>15</v>
      </c>
      <c r="C24" s="31" t="s">
        <v>57</v>
      </c>
      <c r="D24" s="30">
        <v>2000</v>
      </c>
      <c r="E24" s="30"/>
      <c r="F24" s="30"/>
      <c r="G24" s="32">
        <v>1</v>
      </c>
      <c r="H24" s="32"/>
      <c r="I24" s="30"/>
      <c r="J24" s="111"/>
      <c r="K24" s="33"/>
      <c r="L24" s="33"/>
      <c r="M24" s="33"/>
      <c r="N24" s="33"/>
      <c r="O24" s="33"/>
      <c r="P24" s="33"/>
      <c r="Q24" s="33"/>
      <c r="R24" s="33"/>
      <c r="S24" s="33"/>
      <c r="T24" s="33">
        <v>1.3</v>
      </c>
      <c r="U24" s="33">
        <v>2.5</v>
      </c>
      <c r="V24" s="33">
        <v>3.1</v>
      </c>
      <c r="W24" s="33">
        <v>5</v>
      </c>
      <c r="X24" s="34">
        <v>1</v>
      </c>
      <c r="Y24" s="35">
        <f t="shared" si="0"/>
        <v>11.9</v>
      </c>
      <c r="Z24" s="35">
        <v>20</v>
      </c>
      <c r="AA24" s="38">
        <f t="shared" si="1"/>
        <v>0.6806722689075629</v>
      </c>
    </row>
    <row r="25" spans="1:27" ht="13.5" customHeight="1">
      <c r="A25" s="30">
        <v>24</v>
      </c>
      <c r="B25" s="31" t="s">
        <v>15</v>
      </c>
      <c r="C25" s="31" t="s">
        <v>58</v>
      </c>
      <c r="D25" s="30">
        <v>2000</v>
      </c>
      <c r="E25" s="30"/>
      <c r="F25" s="30"/>
      <c r="G25" s="32">
        <v>5</v>
      </c>
      <c r="H25" s="32"/>
      <c r="I25" s="30"/>
      <c r="J25" s="111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>
        <v>5</v>
      </c>
      <c r="X25" s="34">
        <v>1</v>
      </c>
      <c r="Y25" s="35">
        <f t="shared" si="0"/>
        <v>25</v>
      </c>
      <c r="Z25" s="35">
        <v>90</v>
      </c>
      <c r="AA25" s="38">
        <f>(Z25-Y25)/Y25</f>
        <v>2.6</v>
      </c>
    </row>
    <row r="26" spans="1:27" ht="13.5" customHeight="1">
      <c r="A26" s="30">
        <v>25</v>
      </c>
      <c r="B26" s="31" t="s">
        <v>15</v>
      </c>
      <c r="C26" s="31" t="s">
        <v>58</v>
      </c>
      <c r="D26" s="30">
        <v>2000</v>
      </c>
      <c r="E26" s="30"/>
      <c r="F26" s="30"/>
      <c r="G26" s="32">
        <v>2</v>
      </c>
      <c r="H26" s="32"/>
      <c r="I26" s="30"/>
      <c r="J26" s="111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>
        <v>5</v>
      </c>
      <c r="X26" s="34">
        <v>1</v>
      </c>
      <c r="Y26" s="35">
        <f t="shared" si="0"/>
        <v>10</v>
      </c>
      <c r="Z26" s="35">
        <v>36</v>
      </c>
      <c r="AA26" s="38">
        <f>(Z26-Y26)/Y26</f>
        <v>2.6</v>
      </c>
    </row>
    <row r="27" spans="1:27" ht="13.5" customHeight="1">
      <c r="A27" s="30">
        <v>26</v>
      </c>
      <c r="B27" s="31" t="s">
        <v>15</v>
      </c>
      <c r="C27" s="31" t="s">
        <v>58</v>
      </c>
      <c r="D27" s="30">
        <v>2000</v>
      </c>
      <c r="E27" s="30"/>
      <c r="F27" s="30"/>
      <c r="G27" s="32">
        <v>1</v>
      </c>
      <c r="H27" s="32"/>
      <c r="I27" s="30"/>
      <c r="J27" s="111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>
        <v>5</v>
      </c>
      <c r="X27" s="34">
        <v>1</v>
      </c>
      <c r="Y27" s="35">
        <f t="shared" si="0"/>
        <v>5</v>
      </c>
      <c r="Z27" s="35">
        <v>20</v>
      </c>
      <c r="AA27" s="38">
        <f>(Z27-Y27)/Y27</f>
        <v>3</v>
      </c>
    </row>
    <row r="28" spans="1:27" ht="13.5" customHeight="1">
      <c r="A28" s="30">
        <v>27</v>
      </c>
      <c r="B28" s="31" t="s">
        <v>15</v>
      </c>
      <c r="C28" s="31" t="s">
        <v>58</v>
      </c>
      <c r="D28" s="30">
        <v>2000</v>
      </c>
      <c r="E28" s="30"/>
      <c r="F28" s="30"/>
      <c r="G28" s="32">
        <v>15</v>
      </c>
      <c r="H28" s="32"/>
      <c r="I28" s="30"/>
      <c r="J28" s="111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>
        <v>5</v>
      </c>
      <c r="X28" s="34">
        <v>1</v>
      </c>
      <c r="Y28" s="35">
        <f>SUM(J28:W28)*X28*SUM(E28:I28)</f>
        <v>75</v>
      </c>
      <c r="Z28" s="35">
        <v>330</v>
      </c>
      <c r="AA28" s="38">
        <f>(Z28-Y28)/Y28</f>
        <v>3.4</v>
      </c>
    </row>
    <row r="29" spans="1:27" ht="13.5" customHeight="1">
      <c r="A29" s="30">
        <v>28</v>
      </c>
      <c r="B29" s="31" t="s">
        <v>15</v>
      </c>
      <c r="C29" s="31" t="s">
        <v>58</v>
      </c>
      <c r="D29" s="30">
        <v>2000</v>
      </c>
      <c r="E29" s="30"/>
      <c r="F29" s="30"/>
      <c r="G29" s="32">
        <v>1</v>
      </c>
      <c r="H29" s="32"/>
      <c r="I29" s="30"/>
      <c r="J29" s="111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>
        <v>5</v>
      </c>
      <c r="X29" s="34">
        <v>1</v>
      </c>
      <c r="Y29" s="35">
        <f t="shared" si="0"/>
        <v>5</v>
      </c>
      <c r="Z29" s="35">
        <v>25</v>
      </c>
      <c r="AA29" s="38">
        <f t="shared" si="1"/>
        <v>4</v>
      </c>
    </row>
    <row r="30" spans="1:27" ht="13.5" customHeight="1">
      <c r="A30" s="30">
        <v>29</v>
      </c>
      <c r="B30" s="31" t="s">
        <v>15</v>
      </c>
      <c r="C30" s="31" t="s">
        <v>59</v>
      </c>
      <c r="D30" s="30">
        <v>2001</v>
      </c>
      <c r="E30" s="32">
        <v>1</v>
      </c>
      <c r="F30" s="30"/>
      <c r="G30" s="32"/>
      <c r="H30" s="32"/>
      <c r="I30" s="30"/>
      <c r="J30" s="111"/>
      <c r="K30" s="33"/>
      <c r="L30" s="33"/>
      <c r="M30" s="33"/>
      <c r="N30" s="33"/>
      <c r="O30" s="33"/>
      <c r="P30" s="33"/>
      <c r="Q30" s="33"/>
      <c r="R30" s="33"/>
      <c r="S30" s="33"/>
      <c r="T30" s="33">
        <v>1.3</v>
      </c>
      <c r="U30" s="33">
        <v>2.5</v>
      </c>
      <c r="V30" s="33">
        <v>3.1</v>
      </c>
      <c r="W30" s="33">
        <v>5</v>
      </c>
      <c r="X30" s="34">
        <v>9</v>
      </c>
      <c r="Y30" s="35">
        <f t="shared" si="0"/>
        <v>107.10000000000001</v>
      </c>
      <c r="Z30" s="35">
        <v>117</v>
      </c>
      <c r="AA30" s="38">
        <f>(Z30-Y30)/Y30</f>
        <v>0.09243697478991587</v>
      </c>
    </row>
    <row r="31" spans="1:27" ht="13.5" customHeight="1">
      <c r="A31" s="30">
        <v>30</v>
      </c>
      <c r="B31" s="31" t="s">
        <v>15</v>
      </c>
      <c r="C31" s="31" t="s">
        <v>59</v>
      </c>
      <c r="D31" s="30">
        <v>2001</v>
      </c>
      <c r="E31" s="32">
        <v>1</v>
      </c>
      <c r="F31" s="30"/>
      <c r="G31" s="32"/>
      <c r="H31" s="32"/>
      <c r="I31" s="30"/>
      <c r="J31" s="111"/>
      <c r="K31" s="33"/>
      <c r="L31" s="33"/>
      <c r="M31" s="33"/>
      <c r="N31" s="33"/>
      <c r="O31" s="33"/>
      <c r="P31" s="33"/>
      <c r="Q31" s="33"/>
      <c r="R31" s="33"/>
      <c r="S31" s="33"/>
      <c r="T31" s="33">
        <v>1.3</v>
      </c>
      <c r="U31" s="33">
        <v>2.5</v>
      </c>
      <c r="V31" s="33">
        <v>3.1</v>
      </c>
      <c r="W31" s="33">
        <v>5</v>
      </c>
      <c r="X31" s="34">
        <v>1</v>
      </c>
      <c r="Y31" s="35">
        <f t="shared" si="0"/>
        <v>11.9</v>
      </c>
      <c r="Z31" s="35">
        <v>13</v>
      </c>
      <c r="AA31" s="38">
        <f>(Z31-Y31)/Y31</f>
        <v>0.09243697478991593</v>
      </c>
    </row>
    <row r="32" spans="1:27" ht="13.5" customHeight="1">
      <c r="A32" s="30">
        <v>31</v>
      </c>
      <c r="B32" s="31" t="s">
        <v>15</v>
      </c>
      <c r="C32" s="31" t="s">
        <v>59</v>
      </c>
      <c r="D32" s="30">
        <v>2001</v>
      </c>
      <c r="E32" s="30"/>
      <c r="F32" s="30"/>
      <c r="G32" s="32">
        <v>1</v>
      </c>
      <c r="H32" s="32"/>
      <c r="I32" s="30"/>
      <c r="J32" s="111"/>
      <c r="K32" s="33"/>
      <c r="L32" s="33"/>
      <c r="M32" s="33"/>
      <c r="N32" s="33"/>
      <c r="O32" s="33"/>
      <c r="P32" s="33"/>
      <c r="Q32" s="33"/>
      <c r="R32" s="33"/>
      <c r="S32" s="33"/>
      <c r="T32" s="33">
        <v>1.3</v>
      </c>
      <c r="U32" s="33">
        <v>2.5</v>
      </c>
      <c r="V32" s="33">
        <v>3.1</v>
      </c>
      <c r="W32" s="33">
        <v>5</v>
      </c>
      <c r="X32" s="34">
        <v>1</v>
      </c>
      <c r="Y32" s="35">
        <f t="shared" si="0"/>
        <v>11.9</v>
      </c>
      <c r="Z32" s="35">
        <v>18</v>
      </c>
      <c r="AA32" s="38">
        <f t="shared" si="1"/>
        <v>0.5126050420168067</v>
      </c>
    </row>
    <row r="33" spans="1:27" ht="13.5" customHeight="1">
      <c r="A33" s="30">
        <v>32</v>
      </c>
      <c r="B33" s="31" t="s">
        <v>15</v>
      </c>
      <c r="C33" s="31" t="s">
        <v>59</v>
      </c>
      <c r="D33" s="30">
        <v>2001</v>
      </c>
      <c r="E33" s="30"/>
      <c r="F33" s="30"/>
      <c r="G33" s="32">
        <v>1</v>
      </c>
      <c r="H33" s="32"/>
      <c r="I33" s="30"/>
      <c r="J33" s="111"/>
      <c r="K33" s="33"/>
      <c r="L33" s="33"/>
      <c r="M33" s="33"/>
      <c r="N33" s="33"/>
      <c r="O33" s="33"/>
      <c r="P33" s="33"/>
      <c r="Q33" s="33"/>
      <c r="R33" s="33"/>
      <c r="S33" s="33"/>
      <c r="T33" s="33">
        <v>1.3</v>
      </c>
      <c r="U33" s="33">
        <v>2.5</v>
      </c>
      <c r="V33" s="33">
        <v>3.1</v>
      </c>
      <c r="W33" s="33">
        <v>5</v>
      </c>
      <c r="X33" s="34">
        <v>1</v>
      </c>
      <c r="Y33" s="35">
        <f t="shared" si="0"/>
        <v>11.9</v>
      </c>
      <c r="Z33" s="35">
        <v>15</v>
      </c>
      <c r="AA33" s="38">
        <f t="shared" si="1"/>
        <v>0.26050420168067223</v>
      </c>
    </row>
    <row r="34" spans="1:27" ht="13.5" customHeight="1">
      <c r="A34" s="30">
        <v>33</v>
      </c>
      <c r="B34" s="31" t="s">
        <v>15</v>
      </c>
      <c r="C34" s="31" t="s">
        <v>60</v>
      </c>
      <c r="D34" s="30">
        <v>2001</v>
      </c>
      <c r="E34" s="30"/>
      <c r="F34" s="30"/>
      <c r="G34" s="32">
        <v>5</v>
      </c>
      <c r="H34" s="32"/>
      <c r="I34" s="30"/>
      <c r="J34" s="11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>
        <v>5</v>
      </c>
      <c r="X34" s="34">
        <v>1</v>
      </c>
      <c r="Y34" s="35">
        <f t="shared" si="0"/>
        <v>25</v>
      </c>
      <c r="Z34" s="35">
        <v>45</v>
      </c>
      <c r="AA34" s="38">
        <f>(Z34-Y34)/Y34</f>
        <v>0.8</v>
      </c>
    </row>
    <row r="35" spans="1:27" ht="13.5" customHeight="1">
      <c r="A35" s="30">
        <v>34</v>
      </c>
      <c r="B35" s="31" t="s">
        <v>15</v>
      </c>
      <c r="C35" s="31" t="s">
        <v>60</v>
      </c>
      <c r="D35" s="30">
        <v>2001</v>
      </c>
      <c r="E35" s="30"/>
      <c r="F35" s="30"/>
      <c r="G35" s="32">
        <v>1</v>
      </c>
      <c r="H35" s="32"/>
      <c r="I35" s="30"/>
      <c r="J35" s="11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>
        <v>5</v>
      </c>
      <c r="X35" s="34">
        <v>1</v>
      </c>
      <c r="Y35" s="35">
        <f aca="true" t="shared" si="2" ref="Y35:Y66">SUM(J35:W35)*X35*SUM(E35:I35)</f>
        <v>5</v>
      </c>
      <c r="Z35" s="35">
        <v>11</v>
      </c>
      <c r="AA35" s="38">
        <f t="shared" si="1"/>
        <v>1.2</v>
      </c>
    </row>
    <row r="36" spans="1:27" ht="13.5" customHeight="1" thickBot="1">
      <c r="A36" s="30">
        <v>35</v>
      </c>
      <c r="B36" s="73" t="s">
        <v>15</v>
      </c>
      <c r="C36" s="73" t="s">
        <v>60</v>
      </c>
      <c r="D36" s="80">
        <v>2001</v>
      </c>
      <c r="E36" s="80"/>
      <c r="F36" s="80"/>
      <c r="G36" s="81">
        <v>1</v>
      </c>
      <c r="H36" s="81"/>
      <c r="I36" s="80"/>
      <c r="J36" s="11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>
        <v>5</v>
      </c>
      <c r="X36" s="83">
        <v>1</v>
      </c>
      <c r="Y36" s="84">
        <f t="shared" si="2"/>
        <v>5</v>
      </c>
      <c r="Z36" s="84">
        <v>13</v>
      </c>
      <c r="AA36" s="85">
        <f t="shared" si="1"/>
        <v>1.6</v>
      </c>
    </row>
    <row r="37" spans="1:27" s="5" customFormat="1" ht="13.5" customHeight="1" thickTop="1">
      <c r="A37" s="30">
        <v>36</v>
      </c>
      <c r="B37" s="14" t="s">
        <v>15</v>
      </c>
      <c r="C37" s="14" t="s">
        <v>18</v>
      </c>
      <c r="D37" s="13">
        <v>1972</v>
      </c>
      <c r="E37" s="37">
        <v>1</v>
      </c>
      <c r="F37" s="13"/>
      <c r="G37" s="13"/>
      <c r="H37" s="13"/>
      <c r="I37" s="13"/>
      <c r="J37" s="11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>
        <v>1</v>
      </c>
      <c r="X37" s="10">
        <v>4</v>
      </c>
      <c r="Y37" s="35">
        <f t="shared" si="2"/>
        <v>4</v>
      </c>
      <c r="Z37" s="16">
        <v>80</v>
      </c>
      <c r="AA37" s="38">
        <f t="shared" si="1"/>
        <v>19</v>
      </c>
    </row>
    <row r="38" spans="1:27" s="5" customFormat="1" ht="13.5" customHeight="1">
      <c r="A38" s="30">
        <v>37</v>
      </c>
      <c r="B38" s="31" t="s">
        <v>15</v>
      </c>
      <c r="C38" s="31" t="s">
        <v>61</v>
      </c>
      <c r="D38" s="13">
        <v>1973</v>
      </c>
      <c r="E38" s="37">
        <v>1</v>
      </c>
      <c r="F38" s="13"/>
      <c r="G38" s="13"/>
      <c r="H38" s="13"/>
      <c r="I38" s="13"/>
      <c r="J38" s="113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>
        <v>0.1</v>
      </c>
      <c r="V38" s="18">
        <v>0.5</v>
      </c>
      <c r="W38" s="18">
        <v>1</v>
      </c>
      <c r="X38" s="10">
        <v>1</v>
      </c>
      <c r="Y38" s="35">
        <f t="shared" si="2"/>
        <v>1.6</v>
      </c>
      <c r="Z38" s="16">
        <v>30</v>
      </c>
      <c r="AA38" s="38">
        <f t="shared" si="1"/>
        <v>17.749999999999996</v>
      </c>
    </row>
    <row r="39" spans="1:27" s="5" customFormat="1" ht="13.5" customHeight="1">
      <c r="A39" s="30">
        <v>38</v>
      </c>
      <c r="B39" s="31" t="s">
        <v>15</v>
      </c>
      <c r="C39" s="31" t="s">
        <v>62</v>
      </c>
      <c r="D39" s="13">
        <v>1974</v>
      </c>
      <c r="E39" s="37"/>
      <c r="F39" s="13"/>
      <c r="G39" s="37">
        <v>1</v>
      </c>
      <c r="H39" s="37"/>
      <c r="I39" s="13"/>
      <c r="J39" s="11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>
        <v>0.1</v>
      </c>
      <c r="V39" s="18">
        <v>1</v>
      </c>
      <c r="W39" s="18">
        <v>2</v>
      </c>
      <c r="X39" s="10">
        <v>1</v>
      </c>
      <c r="Y39" s="35">
        <f t="shared" si="2"/>
        <v>3.1</v>
      </c>
      <c r="Z39" s="16">
        <v>200</v>
      </c>
      <c r="AA39" s="38">
        <f t="shared" si="1"/>
        <v>63.516129032258064</v>
      </c>
    </row>
    <row r="40" spans="1:27" s="5" customFormat="1" ht="13.5" customHeight="1">
      <c r="A40" s="30">
        <v>39</v>
      </c>
      <c r="B40" s="31" t="s">
        <v>15</v>
      </c>
      <c r="C40" s="31" t="s">
        <v>63</v>
      </c>
      <c r="D40" s="13">
        <v>1975</v>
      </c>
      <c r="E40" s="37"/>
      <c r="F40" s="13"/>
      <c r="G40" s="37">
        <v>1</v>
      </c>
      <c r="H40" s="37"/>
      <c r="I40" s="13"/>
      <c r="J40" s="11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>
        <v>0.5</v>
      </c>
      <c r="V40" s="18">
        <v>1</v>
      </c>
      <c r="W40" s="18">
        <v>2</v>
      </c>
      <c r="X40" s="10">
        <v>1</v>
      </c>
      <c r="Y40" s="35">
        <f t="shared" si="2"/>
        <v>3.5</v>
      </c>
      <c r="Z40" s="16">
        <v>300</v>
      </c>
      <c r="AA40" s="38">
        <f t="shared" si="1"/>
        <v>84.71428571428571</v>
      </c>
    </row>
    <row r="41" spans="1:27" s="5" customFormat="1" ht="13.5" customHeight="1">
      <c r="A41" s="30">
        <v>40</v>
      </c>
      <c r="B41" s="31" t="s">
        <v>15</v>
      </c>
      <c r="C41" s="31" t="s">
        <v>63</v>
      </c>
      <c r="D41" s="13">
        <v>1975</v>
      </c>
      <c r="E41" s="37"/>
      <c r="F41" s="13"/>
      <c r="G41" s="37">
        <v>1</v>
      </c>
      <c r="H41" s="37"/>
      <c r="I41" s="13"/>
      <c r="J41" s="113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>
        <v>0.5</v>
      </c>
      <c r="V41" s="18">
        <v>1</v>
      </c>
      <c r="W41" s="18">
        <v>2</v>
      </c>
      <c r="X41" s="10">
        <v>1</v>
      </c>
      <c r="Y41" s="35">
        <f t="shared" si="2"/>
        <v>3.5</v>
      </c>
      <c r="Z41" s="16">
        <v>350</v>
      </c>
      <c r="AA41" s="38">
        <f>(Z41-Y41)/Y41</f>
        <v>99</v>
      </c>
    </row>
    <row r="42" spans="1:27" s="5" customFormat="1" ht="13.5" customHeight="1">
      <c r="A42" s="30">
        <v>41</v>
      </c>
      <c r="B42" s="31" t="s">
        <v>15</v>
      </c>
      <c r="C42" s="5" t="s">
        <v>16</v>
      </c>
      <c r="D42" s="3">
        <v>1977</v>
      </c>
      <c r="E42" s="6">
        <v>1</v>
      </c>
      <c r="F42" s="3"/>
      <c r="G42" s="3"/>
      <c r="H42" s="3"/>
      <c r="I42" s="3"/>
      <c r="J42" s="113"/>
      <c r="K42" s="18"/>
      <c r="L42" s="18"/>
      <c r="M42" s="18"/>
      <c r="N42" s="18"/>
      <c r="O42" s="18"/>
      <c r="P42" s="18"/>
      <c r="Q42" s="17"/>
      <c r="R42" s="17"/>
      <c r="S42" s="17"/>
      <c r="T42" s="17">
        <v>0.2</v>
      </c>
      <c r="U42" s="17">
        <v>0.6</v>
      </c>
      <c r="V42" s="17">
        <v>1.3</v>
      </c>
      <c r="W42" s="17">
        <v>2</v>
      </c>
      <c r="X42" s="9">
        <v>1</v>
      </c>
      <c r="Y42" s="35">
        <f t="shared" si="2"/>
        <v>4.1</v>
      </c>
      <c r="Z42" s="4">
        <v>30</v>
      </c>
      <c r="AA42" s="38">
        <f t="shared" si="1"/>
        <v>6.317073170731708</v>
      </c>
    </row>
    <row r="43" spans="1:27" s="5" customFormat="1" ht="13.5" customHeight="1">
      <c r="A43" s="30">
        <v>42</v>
      </c>
      <c r="B43" s="31" t="s">
        <v>15</v>
      </c>
      <c r="C43" s="5" t="s">
        <v>20</v>
      </c>
      <c r="D43" s="3">
        <v>1978</v>
      </c>
      <c r="E43" s="6">
        <v>1</v>
      </c>
      <c r="F43" s="3"/>
      <c r="G43" s="3"/>
      <c r="H43" s="3"/>
      <c r="I43" s="3"/>
      <c r="J43" s="113"/>
      <c r="K43" s="18"/>
      <c r="L43" s="18"/>
      <c r="M43" s="18"/>
      <c r="N43" s="18"/>
      <c r="O43" s="18"/>
      <c r="P43" s="18"/>
      <c r="Q43" s="17"/>
      <c r="R43" s="17"/>
      <c r="S43" s="17"/>
      <c r="T43" s="17"/>
      <c r="U43" s="17">
        <v>0.2</v>
      </c>
      <c r="V43" s="17">
        <v>1.3</v>
      </c>
      <c r="W43" s="17">
        <v>2</v>
      </c>
      <c r="X43" s="9">
        <v>1</v>
      </c>
      <c r="Y43" s="35">
        <f t="shared" si="2"/>
        <v>3.5</v>
      </c>
      <c r="Z43" s="4">
        <v>12</v>
      </c>
      <c r="AA43" s="38">
        <f t="shared" si="1"/>
        <v>2.4285714285714284</v>
      </c>
    </row>
    <row r="44" spans="1:27" s="5" customFormat="1" ht="13.5" customHeight="1">
      <c r="A44" s="30">
        <v>43</v>
      </c>
      <c r="B44" s="31" t="s">
        <v>15</v>
      </c>
      <c r="C44" s="5" t="s">
        <v>17</v>
      </c>
      <c r="D44" s="3">
        <v>1978</v>
      </c>
      <c r="E44" s="6">
        <v>1</v>
      </c>
      <c r="F44" s="3"/>
      <c r="G44" s="3"/>
      <c r="H44" s="3"/>
      <c r="I44" s="3"/>
      <c r="J44" s="113"/>
      <c r="K44" s="18"/>
      <c r="L44" s="18"/>
      <c r="M44" s="18"/>
      <c r="N44" s="18"/>
      <c r="O44" s="18"/>
      <c r="P44" s="18"/>
      <c r="Q44" s="17"/>
      <c r="R44" s="17"/>
      <c r="S44" s="17"/>
      <c r="T44" s="17"/>
      <c r="U44" s="17"/>
      <c r="V44" s="17">
        <v>0.2</v>
      </c>
      <c r="W44" s="17">
        <v>1.3</v>
      </c>
      <c r="X44" s="9">
        <v>1</v>
      </c>
      <c r="Y44" s="35">
        <f t="shared" si="2"/>
        <v>1.5</v>
      </c>
      <c r="Z44" s="4">
        <v>10</v>
      </c>
      <c r="AA44" s="38">
        <f aca="true" t="shared" si="3" ref="AA44:AA61">(Z44-Y44)/Y44</f>
        <v>5.666666666666667</v>
      </c>
    </row>
    <row r="45" spans="1:27" s="5" customFormat="1" ht="13.5" customHeight="1">
      <c r="A45" s="30">
        <v>44</v>
      </c>
      <c r="B45" s="31" t="s">
        <v>15</v>
      </c>
      <c r="C45" s="5" t="s">
        <v>17</v>
      </c>
      <c r="D45" s="3">
        <v>1978</v>
      </c>
      <c r="E45" s="6">
        <v>1</v>
      </c>
      <c r="F45" s="3"/>
      <c r="G45" s="3"/>
      <c r="H45" s="3"/>
      <c r="I45" s="3"/>
      <c r="J45" s="113"/>
      <c r="K45" s="18"/>
      <c r="L45" s="18"/>
      <c r="M45" s="18"/>
      <c r="N45" s="18"/>
      <c r="O45" s="18"/>
      <c r="P45" s="18"/>
      <c r="Q45" s="17"/>
      <c r="R45" s="17"/>
      <c r="S45" s="17"/>
      <c r="T45" s="17"/>
      <c r="U45" s="17"/>
      <c r="V45" s="17">
        <v>0.2</v>
      </c>
      <c r="W45" s="17">
        <v>1.3</v>
      </c>
      <c r="X45" s="9">
        <v>4</v>
      </c>
      <c r="Y45" s="35">
        <f t="shared" si="2"/>
        <v>6</v>
      </c>
      <c r="Z45" s="4">
        <v>35</v>
      </c>
      <c r="AA45" s="38">
        <f t="shared" si="3"/>
        <v>4.833333333333333</v>
      </c>
    </row>
    <row r="46" spans="1:27" s="5" customFormat="1" ht="13.5" customHeight="1">
      <c r="A46" s="30">
        <v>45</v>
      </c>
      <c r="B46" s="31" t="s">
        <v>15</v>
      </c>
      <c r="C46" s="5" t="s">
        <v>19</v>
      </c>
      <c r="D46" s="3">
        <v>1979</v>
      </c>
      <c r="E46" s="6">
        <v>1</v>
      </c>
      <c r="F46" s="3"/>
      <c r="G46" s="3"/>
      <c r="H46" s="3"/>
      <c r="I46" s="3"/>
      <c r="J46" s="113"/>
      <c r="K46" s="18"/>
      <c r="L46" s="18"/>
      <c r="M46" s="18"/>
      <c r="N46" s="18"/>
      <c r="O46" s="18"/>
      <c r="P46" s="18"/>
      <c r="Q46" s="17"/>
      <c r="R46" s="17"/>
      <c r="S46" s="17"/>
      <c r="T46" s="17"/>
      <c r="U46" s="17">
        <v>0.2</v>
      </c>
      <c r="V46" s="17">
        <v>1.3</v>
      </c>
      <c r="W46" s="17">
        <v>2</v>
      </c>
      <c r="X46" s="9">
        <v>4</v>
      </c>
      <c r="Y46" s="35">
        <f t="shared" si="2"/>
        <v>14</v>
      </c>
      <c r="Z46" s="4">
        <v>60</v>
      </c>
      <c r="AA46" s="38">
        <f t="shared" si="3"/>
        <v>3.2857142857142856</v>
      </c>
    </row>
    <row r="47" spans="1:27" s="5" customFormat="1" ht="13.5" customHeight="1">
      <c r="A47" s="30">
        <v>46</v>
      </c>
      <c r="B47" s="31" t="s">
        <v>15</v>
      </c>
      <c r="C47" s="5" t="s">
        <v>19</v>
      </c>
      <c r="D47" s="3">
        <v>1979</v>
      </c>
      <c r="E47" s="6">
        <v>1</v>
      </c>
      <c r="F47" s="3"/>
      <c r="G47" s="3"/>
      <c r="H47" s="3"/>
      <c r="I47" s="3"/>
      <c r="J47" s="113"/>
      <c r="K47" s="18"/>
      <c r="L47" s="18"/>
      <c r="M47" s="18"/>
      <c r="N47" s="18"/>
      <c r="O47" s="18"/>
      <c r="P47" s="18"/>
      <c r="Q47" s="17"/>
      <c r="R47" s="17"/>
      <c r="S47" s="17"/>
      <c r="T47" s="17"/>
      <c r="U47" s="17">
        <v>0.2</v>
      </c>
      <c r="V47" s="17">
        <v>1.3</v>
      </c>
      <c r="W47" s="17">
        <v>2</v>
      </c>
      <c r="X47" s="9">
        <v>1</v>
      </c>
      <c r="Y47" s="35">
        <f t="shared" si="2"/>
        <v>3.5</v>
      </c>
      <c r="Z47" s="4">
        <v>12</v>
      </c>
      <c r="AA47" s="38">
        <f t="shared" si="3"/>
        <v>2.4285714285714284</v>
      </c>
    </row>
    <row r="48" spans="1:27" s="5" customFormat="1" ht="13.5" customHeight="1">
      <c r="A48" s="30">
        <v>47</v>
      </c>
      <c r="B48" s="31" t="s">
        <v>15</v>
      </c>
      <c r="C48" s="5" t="s">
        <v>64</v>
      </c>
      <c r="D48" s="3">
        <v>1979</v>
      </c>
      <c r="E48" s="6">
        <v>1</v>
      </c>
      <c r="F48" s="3"/>
      <c r="G48" s="3"/>
      <c r="H48" s="3"/>
      <c r="I48" s="3"/>
      <c r="J48" s="113"/>
      <c r="K48" s="18"/>
      <c r="L48" s="18"/>
      <c r="M48" s="18"/>
      <c r="N48" s="18"/>
      <c r="O48" s="18"/>
      <c r="P48" s="18"/>
      <c r="Q48" s="17"/>
      <c r="R48" s="17"/>
      <c r="S48" s="17"/>
      <c r="T48" s="17">
        <v>0.2</v>
      </c>
      <c r="U48" s="17">
        <v>1</v>
      </c>
      <c r="V48" s="17">
        <v>1.3</v>
      </c>
      <c r="W48" s="17">
        <v>2</v>
      </c>
      <c r="X48" s="9">
        <v>1</v>
      </c>
      <c r="Y48" s="35">
        <f t="shared" si="2"/>
        <v>4.5</v>
      </c>
      <c r="Z48" s="4">
        <v>4.5</v>
      </c>
      <c r="AA48" s="38">
        <f t="shared" si="3"/>
        <v>0</v>
      </c>
    </row>
    <row r="49" spans="1:27" s="5" customFormat="1" ht="13.5" customHeight="1">
      <c r="A49" s="30">
        <v>48</v>
      </c>
      <c r="B49" s="31" t="s">
        <v>15</v>
      </c>
      <c r="C49" s="55" t="s">
        <v>38</v>
      </c>
      <c r="D49" s="3">
        <v>1980</v>
      </c>
      <c r="E49" s="6">
        <v>1</v>
      </c>
      <c r="F49" s="3"/>
      <c r="G49" s="3"/>
      <c r="H49" s="3"/>
      <c r="I49" s="3"/>
      <c r="J49" s="113"/>
      <c r="K49" s="18"/>
      <c r="L49" s="18"/>
      <c r="M49" s="18"/>
      <c r="N49" s="18"/>
      <c r="O49" s="18"/>
      <c r="P49" s="18"/>
      <c r="Q49" s="17"/>
      <c r="R49" s="17"/>
      <c r="S49" s="17"/>
      <c r="T49" s="17"/>
      <c r="U49" s="17">
        <v>0.2</v>
      </c>
      <c r="V49" s="17">
        <v>1.3</v>
      </c>
      <c r="W49" s="17">
        <v>2</v>
      </c>
      <c r="X49" s="9">
        <v>1</v>
      </c>
      <c r="Y49" s="35">
        <f t="shared" si="2"/>
        <v>3.5</v>
      </c>
      <c r="Z49" s="4">
        <v>8</v>
      </c>
      <c r="AA49" s="38">
        <f t="shared" si="3"/>
        <v>1.2857142857142858</v>
      </c>
    </row>
    <row r="50" spans="1:27" s="5" customFormat="1" ht="13.5" customHeight="1">
      <c r="A50" s="30">
        <v>49</v>
      </c>
      <c r="B50" s="31" t="s">
        <v>15</v>
      </c>
      <c r="C50" s="55" t="s">
        <v>38</v>
      </c>
      <c r="D50" s="3">
        <v>1980</v>
      </c>
      <c r="E50" s="6">
        <v>1</v>
      </c>
      <c r="F50" s="3"/>
      <c r="G50" s="3"/>
      <c r="H50" s="3"/>
      <c r="I50" s="3"/>
      <c r="J50" s="113"/>
      <c r="K50" s="18"/>
      <c r="L50" s="18"/>
      <c r="M50" s="18"/>
      <c r="N50" s="18"/>
      <c r="O50" s="18"/>
      <c r="P50" s="18"/>
      <c r="Q50" s="17"/>
      <c r="R50" s="17"/>
      <c r="S50" s="17"/>
      <c r="T50" s="17"/>
      <c r="U50" s="17">
        <v>0.2</v>
      </c>
      <c r="V50" s="17">
        <v>1.3</v>
      </c>
      <c r="W50" s="17">
        <v>2</v>
      </c>
      <c r="X50" s="9">
        <v>4</v>
      </c>
      <c r="Y50" s="35">
        <f t="shared" si="2"/>
        <v>14</v>
      </c>
      <c r="Z50" s="4">
        <v>40</v>
      </c>
      <c r="AA50" s="38">
        <f t="shared" si="3"/>
        <v>1.8571428571428572</v>
      </c>
    </row>
    <row r="51" spans="1:27" s="5" customFormat="1" ht="13.5" customHeight="1">
      <c r="A51" s="30">
        <v>50</v>
      </c>
      <c r="B51" s="31" t="s">
        <v>15</v>
      </c>
      <c r="C51" s="5" t="s">
        <v>65</v>
      </c>
      <c r="D51" s="3">
        <v>1980</v>
      </c>
      <c r="E51" s="6">
        <v>1</v>
      </c>
      <c r="F51" s="3"/>
      <c r="G51" s="3"/>
      <c r="H51" s="3"/>
      <c r="I51" s="3"/>
      <c r="J51" s="114"/>
      <c r="K51" s="17"/>
      <c r="L51" s="17"/>
      <c r="M51" s="17"/>
      <c r="N51" s="17"/>
      <c r="O51" s="17"/>
      <c r="P51" s="17"/>
      <c r="Q51" s="17"/>
      <c r="R51" s="17"/>
      <c r="S51" s="17"/>
      <c r="T51" s="17">
        <v>0.2</v>
      </c>
      <c r="U51" s="17">
        <v>1</v>
      </c>
      <c r="V51" s="17">
        <v>1.3</v>
      </c>
      <c r="W51" s="17">
        <v>2</v>
      </c>
      <c r="X51" s="9">
        <v>1</v>
      </c>
      <c r="Y51" s="35">
        <f t="shared" si="2"/>
        <v>4.5</v>
      </c>
      <c r="Z51" s="4">
        <v>12</v>
      </c>
      <c r="AA51" s="38">
        <f t="shared" si="3"/>
        <v>1.6666666666666667</v>
      </c>
    </row>
    <row r="52" spans="1:27" s="5" customFormat="1" ht="13.5" customHeight="1">
      <c r="A52" s="30">
        <v>51</v>
      </c>
      <c r="B52" s="31" t="s">
        <v>15</v>
      </c>
      <c r="C52" s="5" t="s">
        <v>22</v>
      </c>
      <c r="D52" s="3">
        <v>1981</v>
      </c>
      <c r="E52" s="3"/>
      <c r="F52" s="3"/>
      <c r="G52" s="6">
        <v>1</v>
      </c>
      <c r="H52" s="6"/>
      <c r="I52" s="3"/>
      <c r="J52" s="113"/>
      <c r="K52" s="18"/>
      <c r="L52" s="18"/>
      <c r="M52" s="18"/>
      <c r="N52" s="18"/>
      <c r="O52" s="18"/>
      <c r="P52" s="18"/>
      <c r="Q52" s="17"/>
      <c r="R52" s="17"/>
      <c r="S52" s="17"/>
      <c r="T52" s="17">
        <v>0.2</v>
      </c>
      <c r="U52" s="17">
        <v>1</v>
      </c>
      <c r="V52" s="17">
        <v>1.3</v>
      </c>
      <c r="W52" s="17">
        <v>2</v>
      </c>
      <c r="X52" s="9">
        <v>1</v>
      </c>
      <c r="Y52" s="35">
        <f t="shared" si="2"/>
        <v>4.5</v>
      </c>
      <c r="Z52" s="4">
        <v>30</v>
      </c>
      <c r="AA52" s="38">
        <f t="shared" si="3"/>
        <v>5.666666666666667</v>
      </c>
    </row>
    <row r="53" spans="1:27" s="5" customFormat="1" ht="13.5" customHeight="1">
      <c r="A53" s="30">
        <v>52</v>
      </c>
      <c r="B53" s="31" t="s">
        <v>15</v>
      </c>
      <c r="C53" s="5" t="s">
        <v>66</v>
      </c>
      <c r="D53" s="3">
        <v>1981</v>
      </c>
      <c r="E53" s="6">
        <v>1</v>
      </c>
      <c r="F53" s="3"/>
      <c r="G53" s="3"/>
      <c r="H53" s="3"/>
      <c r="I53" s="3"/>
      <c r="J53" s="113"/>
      <c r="K53" s="18"/>
      <c r="L53" s="18"/>
      <c r="M53" s="18"/>
      <c r="N53" s="18"/>
      <c r="O53" s="18"/>
      <c r="P53" s="18"/>
      <c r="Q53" s="17"/>
      <c r="R53" s="17"/>
      <c r="S53" s="17"/>
      <c r="T53" s="17"/>
      <c r="U53" s="17">
        <v>0.2</v>
      </c>
      <c r="V53" s="17">
        <v>1.3</v>
      </c>
      <c r="W53" s="17">
        <v>5</v>
      </c>
      <c r="X53" s="9">
        <v>2</v>
      </c>
      <c r="Y53" s="35">
        <f t="shared" si="2"/>
        <v>13</v>
      </c>
      <c r="Z53" s="4">
        <v>28</v>
      </c>
      <c r="AA53" s="38">
        <f t="shared" si="3"/>
        <v>1.1538461538461537</v>
      </c>
    </row>
    <row r="54" spans="1:27" s="5" customFormat="1" ht="13.5" customHeight="1">
      <c r="A54" s="30">
        <v>53</v>
      </c>
      <c r="B54" s="31" t="s">
        <v>15</v>
      </c>
      <c r="C54" s="5" t="s">
        <v>67</v>
      </c>
      <c r="D54" s="3">
        <v>1981</v>
      </c>
      <c r="E54" s="3">
        <v>2</v>
      </c>
      <c r="F54" s="3"/>
      <c r="G54" s="6"/>
      <c r="H54" s="6"/>
      <c r="I54" s="3"/>
      <c r="J54" s="113"/>
      <c r="K54" s="18"/>
      <c r="L54" s="18"/>
      <c r="M54" s="18"/>
      <c r="N54" s="18"/>
      <c r="O54" s="18"/>
      <c r="P54" s="18"/>
      <c r="Q54" s="17"/>
      <c r="R54" s="17"/>
      <c r="S54" s="17"/>
      <c r="T54" s="17">
        <v>0.2</v>
      </c>
      <c r="U54" s="17">
        <v>1</v>
      </c>
      <c r="V54" s="17">
        <v>1.3</v>
      </c>
      <c r="W54" s="17">
        <v>2</v>
      </c>
      <c r="X54" s="9">
        <v>1</v>
      </c>
      <c r="Y54" s="35">
        <f t="shared" si="2"/>
        <v>9</v>
      </c>
      <c r="Z54" s="4">
        <v>9</v>
      </c>
      <c r="AA54" s="38">
        <f t="shared" si="3"/>
        <v>0</v>
      </c>
    </row>
    <row r="55" spans="1:27" s="5" customFormat="1" ht="13.5" customHeight="1">
      <c r="A55" s="30">
        <v>54</v>
      </c>
      <c r="B55" s="31" t="s">
        <v>15</v>
      </c>
      <c r="C55" s="5" t="s">
        <v>68</v>
      </c>
      <c r="D55" s="54">
        <v>1982</v>
      </c>
      <c r="E55" s="6">
        <v>1</v>
      </c>
      <c r="F55" s="3"/>
      <c r="G55" s="6"/>
      <c r="H55" s="6"/>
      <c r="I55" s="3"/>
      <c r="J55" s="113"/>
      <c r="K55" s="18"/>
      <c r="L55" s="18"/>
      <c r="M55" s="18"/>
      <c r="N55" s="18"/>
      <c r="O55" s="18"/>
      <c r="P55" s="18"/>
      <c r="Q55" s="17"/>
      <c r="R55" s="17"/>
      <c r="S55" s="17"/>
      <c r="T55" s="17">
        <v>0.2</v>
      </c>
      <c r="U55" s="17">
        <v>1</v>
      </c>
      <c r="V55" s="17">
        <v>1.3</v>
      </c>
      <c r="W55" s="17">
        <v>2</v>
      </c>
      <c r="X55" s="9">
        <v>1</v>
      </c>
      <c r="Y55" s="35">
        <f t="shared" si="2"/>
        <v>4.5</v>
      </c>
      <c r="Z55" s="4">
        <v>30</v>
      </c>
      <c r="AA55" s="38">
        <f t="shared" si="3"/>
        <v>5.666666666666667</v>
      </c>
    </row>
    <row r="56" spans="1:27" s="5" customFormat="1" ht="13.5" customHeight="1">
      <c r="A56" s="30">
        <v>55</v>
      </c>
      <c r="B56" s="31" t="s">
        <v>15</v>
      </c>
      <c r="C56" s="5" t="s">
        <v>69</v>
      </c>
      <c r="D56" s="54">
        <v>1982</v>
      </c>
      <c r="E56" s="6">
        <v>1</v>
      </c>
      <c r="F56" s="3"/>
      <c r="G56" s="6"/>
      <c r="H56" s="6"/>
      <c r="I56" s="3"/>
      <c r="J56" s="113"/>
      <c r="K56" s="18"/>
      <c r="L56" s="18"/>
      <c r="M56" s="18"/>
      <c r="N56" s="18"/>
      <c r="O56" s="18"/>
      <c r="P56" s="18"/>
      <c r="Q56" s="17"/>
      <c r="R56" s="17"/>
      <c r="S56" s="17"/>
      <c r="T56" s="17">
        <v>0.2</v>
      </c>
      <c r="U56" s="17">
        <v>1</v>
      </c>
      <c r="V56" s="17">
        <v>1.3</v>
      </c>
      <c r="W56" s="17">
        <v>5</v>
      </c>
      <c r="X56" s="9">
        <v>1</v>
      </c>
      <c r="Y56" s="35">
        <f t="shared" si="2"/>
        <v>7.5</v>
      </c>
      <c r="Z56" s="4">
        <v>15</v>
      </c>
      <c r="AA56" s="38">
        <f t="shared" si="3"/>
        <v>1</v>
      </c>
    </row>
    <row r="57" spans="1:27" s="5" customFormat="1" ht="13.5" customHeight="1">
      <c r="A57" s="30">
        <v>56</v>
      </c>
      <c r="B57" s="31" t="s">
        <v>15</v>
      </c>
      <c r="C57" s="5" t="s">
        <v>70</v>
      </c>
      <c r="D57" s="6">
        <v>1983</v>
      </c>
      <c r="E57" s="6">
        <v>1</v>
      </c>
      <c r="F57" s="3"/>
      <c r="G57" s="6"/>
      <c r="H57" s="6"/>
      <c r="I57" s="3"/>
      <c r="J57" s="113"/>
      <c r="K57" s="18"/>
      <c r="L57" s="18"/>
      <c r="M57" s="18"/>
      <c r="N57" s="18"/>
      <c r="O57" s="18"/>
      <c r="P57" s="18"/>
      <c r="Q57" s="17"/>
      <c r="R57" s="17"/>
      <c r="S57" s="17"/>
      <c r="T57" s="17">
        <v>0.3</v>
      </c>
      <c r="U57" s="17">
        <v>1</v>
      </c>
      <c r="V57" s="17">
        <v>1.3</v>
      </c>
      <c r="W57" s="17">
        <v>5</v>
      </c>
      <c r="X57" s="9">
        <v>2</v>
      </c>
      <c r="Y57" s="35">
        <f t="shared" si="2"/>
        <v>15.2</v>
      </c>
      <c r="Z57" s="4">
        <v>60</v>
      </c>
      <c r="AA57" s="38">
        <f t="shared" si="3"/>
        <v>2.9473684210526314</v>
      </c>
    </row>
    <row r="58" spans="1:27" s="5" customFormat="1" ht="13.5" customHeight="1">
      <c r="A58" s="30">
        <v>57</v>
      </c>
      <c r="B58" s="31" t="s">
        <v>15</v>
      </c>
      <c r="C58" s="5" t="s">
        <v>71</v>
      </c>
      <c r="D58" s="54">
        <v>1983</v>
      </c>
      <c r="E58" s="6">
        <v>1</v>
      </c>
      <c r="F58" s="3"/>
      <c r="G58" s="6"/>
      <c r="H58" s="6"/>
      <c r="I58" s="3"/>
      <c r="J58" s="113"/>
      <c r="K58" s="18"/>
      <c r="L58" s="18"/>
      <c r="M58" s="18"/>
      <c r="N58" s="18"/>
      <c r="O58" s="18"/>
      <c r="P58" s="18"/>
      <c r="Q58" s="17"/>
      <c r="R58" s="17"/>
      <c r="S58" s="17"/>
      <c r="T58" s="17">
        <v>0.3</v>
      </c>
      <c r="U58" s="17">
        <v>1</v>
      </c>
      <c r="V58" s="17">
        <v>1.3</v>
      </c>
      <c r="W58" s="17">
        <v>5</v>
      </c>
      <c r="X58" s="9">
        <v>2</v>
      </c>
      <c r="Y58" s="35">
        <f t="shared" si="2"/>
        <v>15.2</v>
      </c>
      <c r="Z58" s="4">
        <v>140</v>
      </c>
      <c r="AA58" s="38">
        <f t="shared" si="3"/>
        <v>8.210526315789474</v>
      </c>
    </row>
    <row r="59" spans="1:27" s="5" customFormat="1" ht="13.5" customHeight="1">
      <c r="A59" s="30">
        <v>58</v>
      </c>
      <c r="B59" s="31" t="s">
        <v>15</v>
      </c>
      <c r="C59" s="5" t="s">
        <v>72</v>
      </c>
      <c r="D59" s="3">
        <v>1983</v>
      </c>
      <c r="E59" s="6">
        <v>1</v>
      </c>
      <c r="F59" s="3"/>
      <c r="G59" s="3"/>
      <c r="H59" s="3"/>
      <c r="I59" s="3"/>
      <c r="J59" s="11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0.3</v>
      </c>
      <c r="V59" s="17">
        <v>1.3</v>
      </c>
      <c r="W59" s="17">
        <v>5</v>
      </c>
      <c r="X59" s="9">
        <v>1</v>
      </c>
      <c r="Y59" s="35">
        <f t="shared" si="2"/>
        <v>6.6</v>
      </c>
      <c r="Z59" s="4">
        <v>25</v>
      </c>
      <c r="AA59" s="38">
        <f t="shared" si="3"/>
        <v>2.7878787878787876</v>
      </c>
    </row>
    <row r="60" spans="1:27" s="5" customFormat="1" ht="13.5" customHeight="1">
      <c r="A60" s="30">
        <v>59</v>
      </c>
      <c r="B60" s="31" t="s">
        <v>15</v>
      </c>
      <c r="C60" s="5" t="s">
        <v>73</v>
      </c>
      <c r="D60" s="3">
        <v>1983</v>
      </c>
      <c r="E60" s="6">
        <v>1</v>
      </c>
      <c r="F60" s="3"/>
      <c r="G60" s="3"/>
      <c r="H60" s="3"/>
      <c r="I60" s="3"/>
      <c r="J60" s="114"/>
      <c r="K60" s="17"/>
      <c r="L60" s="17"/>
      <c r="M60" s="17"/>
      <c r="N60" s="17"/>
      <c r="O60" s="17"/>
      <c r="P60" s="17"/>
      <c r="Q60" s="17"/>
      <c r="R60" s="17"/>
      <c r="S60" s="17"/>
      <c r="T60" s="17">
        <v>0.4</v>
      </c>
      <c r="U60" s="17">
        <v>1</v>
      </c>
      <c r="V60" s="17">
        <v>1.3</v>
      </c>
      <c r="W60" s="17">
        <v>5</v>
      </c>
      <c r="X60" s="9">
        <v>1</v>
      </c>
      <c r="Y60" s="35">
        <f t="shared" si="2"/>
        <v>7.7</v>
      </c>
      <c r="Z60" s="4">
        <v>38</v>
      </c>
      <c r="AA60" s="38">
        <f t="shared" si="3"/>
        <v>3.935064935064935</v>
      </c>
    </row>
    <row r="61" spans="1:27" s="5" customFormat="1" ht="13.5" customHeight="1">
      <c r="A61" s="30">
        <v>60</v>
      </c>
      <c r="B61" s="31" t="s">
        <v>15</v>
      </c>
      <c r="C61" s="5" t="s">
        <v>74</v>
      </c>
      <c r="D61" s="3">
        <v>1984</v>
      </c>
      <c r="E61" s="6">
        <v>1</v>
      </c>
      <c r="F61" s="3"/>
      <c r="G61" s="3"/>
      <c r="H61" s="3"/>
      <c r="I61" s="3"/>
      <c r="J61" s="114"/>
      <c r="K61" s="17"/>
      <c r="L61" s="17"/>
      <c r="M61" s="17"/>
      <c r="N61" s="17"/>
      <c r="O61" s="17"/>
      <c r="P61" s="17"/>
      <c r="Q61" s="17"/>
      <c r="R61" s="17"/>
      <c r="S61" s="17"/>
      <c r="T61" s="17">
        <v>0.4</v>
      </c>
      <c r="U61" s="17">
        <v>1</v>
      </c>
      <c r="V61" s="17">
        <v>1.3</v>
      </c>
      <c r="W61" s="17">
        <v>5</v>
      </c>
      <c r="X61" s="9">
        <v>4</v>
      </c>
      <c r="Y61" s="35">
        <f t="shared" si="2"/>
        <v>30.8</v>
      </c>
      <c r="Z61" s="4">
        <v>228</v>
      </c>
      <c r="AA61" s="38">
        <f t="shared" si="3"/>
        <v>6.402597402597402</v>
      </c>
    </row>
    <row r="62" spans="1:27" s="5" customFormat="1" ht="13.5" customHeight="1">
      <c r="A62" s="30">
        <v>61</v>
      </c>
      <c r="B62" s="31" t="s">
        <v>15</v>
      </c>
      <c r="C62" s="5" t="s">
        <v>75</v>
      </c>
      <c r="D62" s="6">
        <v>1984</v>
      </c>
      <c r="E62" s="6"/>
      <c r="F62" s="3"/>
      <c r="G62" s="6"/>
      <c r="H62" s="6">
        <v>1</v>
      </c>
      <c r="I62" s="6"/>
      <c r="J62" s="113"/>
      <c r="K62" s="18"/>
      <c r="L62" s="18"/>
      <c r="M62" s="18"/>
      <c r="N62" s="18"/>
      <c r="O62" s="18"/>
      <c r="P62" s="18"/>
      <c r="Q62" s="17"/>
      <c r="R62" s="17"/>
      <c r="S62" s="17"/>
      <c r="T62" s="17"/>
      <c r="U62" s="17"/>
      <c r="V62" s="17"/>
      <c r="W62" s="48" t="s">
        <v>33</v>
      </c>
      <c r="X62" s="9">
        <v>1</v>
      </c>
      <c r="Y62" s="35">
        <f t="shared" si="2"/>
        <v>0</v>
      </c>
      <c r="Z62" s="4">
        <v>12</v>
      </c>
      <c r="AA62" s="49" t="s">
        <v>36</v>
      </c>
    </row>
    <row r="63" spans="1:27" s="5" customFormat="1" ht="13.5" customHeight="1">
      <c r="A63" s="30">
        <v>62</v>
      </c>
      <c r="B63" s="31" t="s">
        <v>15</v>
      </c>
      <c r="C63" s="5" t="s">
        <v>76</v>
      </c>
      <c r="D63" s="3">
        <v>1984</v>
      </c>
      <c r="E63" s="3"/>
      <c r="F63" s="3"/>
      <c r="G63" s="6">
        <v>1</v>
      </c>
      <c r="H63" s="6"/>
      <c r="I63" s="3"/>
      <c r="J63" s="113"/>
      <c r="K63" s="18"/>
      <c r="L63" s="18"/>
      <c r="M63" s="18"/>
      <c r="N63" s="18"/>
      <c r="O63" s="18"/>
      <c r="P63" s="18"/>
      <c r="Q63" s="17"/>
      <c r="R63" s="17"/>
      <c r="S63" s="17"/>
      <c r="T63" s="17">
        <v>0.4</v>
      </c>
      <c r="U63" s="17">
        <v>1</v>
      </c>
      <c r="V63" s="17">
        <v>1.3</v>
      </c>
      <c r="W63" s="17">
        <v>5</v>
      </c>
      <c r="X63" s="9">
        <v>1</v>
      </c>
      <c r="Y63" s="35">
        <f t="shared" si="2"/>
        <v>7.7</v>
      </c>
      <c r="Z63" s="4">
        <v>70</v>
      </c>
      <c r="AA63" s="38">
        <f aca="true" t="shared" si="4" ref="AA63:AA79">(Z63-Y63)/Y63</f>
        <v>8.09090909090909</v>
      </c>
    </row>
    <row r="64" spans="1:27" s="5" customFormat="1" ht="13.5" customHeight="1">
      <c r="A64" s="30">
        <v>63</v>
      </c>
      <c r="B64" s="31" t="s">
        <v>15</v>
      </c>
      <c r="C64" s="5" t="s">
        <v>21</v>
      </c>
      <c r="D64" s="3">
        <v>1985</v>
      </c>
      <c r="E64" s="3"/>
      <c r="F64" s="3"/>
      <c r="G64" s="6">
        <v>1</v>
      </c>
      <c r="H64" s="6"/>
      <c r="I64" s="3"/>
      <c r="J64" s="113"/>
      <c r="K64" s="18"/>
      <c r="L64" s="18"/>
      <c r="M64" s="18"/>
      <c r="N64" s="18"/>
      <c r="O64" s="18"/>
      <c r="P64" s="18"/>
      <c r="Q64" s="17"/>
      <c r="R64" s="17"/>
      <c r="S64" s="17"/>
      <c r="T64" s="17">
        <v>0.4</v>
      </c>
      <c r="U64" s="17">
        <v>1</v>
      </c>
      <c r="V64" s="17">
        <v>1.3</v>
      </c>
      <c r="W64" s="17">
        <v>5</v>
      </c>
      <c r="X64" s="9">
        <v>1</v>
      </c>
      <c r="Y64" s="35">
        <f t="shared" si="2"/>
        <v>7.7</v>
      </c>
      <c r="Z64" s="4">
        <v>70</v>
      </c>
      <c r="AA64" s="38">
        <f t="shared" si="4"/>
        <v>8.09090909090909</v>
      </c>
    </row>
    <row r="65" spans="1:27" s="5" customFormat="1" ht="13.5" customHeight="1">
      <c r="A65" s="30">
        <v>64</v>
      </c>
      <c r="B65" s="31" t="s">
        <v>15</v>
      </c>
      <c r="C65" s="5" t="s">
        <v>21</v>
      </c>
      <c r="D65" s="3">
        <v>1985</v>
      </c>
      <c r="E65" s="3"/>
      <c r="F65" s="3"/>
      <c r="G65" s="6">
        <v>1</v>
      </c>
      <c r="H65" s="6"/>
      <c r="I65" s="3"/>
      <c r="J65" s="113"/>
      <c r="K65" s="18"/>
      <c r="L65" s="18"/>
      <c r="M65" s="18"/>
      <c r="N65" s="18"/>
      <c r="O65" s="18"/>
      <c r="P65" s="18"/>
      <c r="Q65" s="17"/>
      <c r="R65" s="17"/>
      <c r="S65" s="17"/>
      <c r="T65" s="17">
        <v>0.4</v>
      </c>
      <c r="U65" s="17">
        <v>1</v>
      </c>
      <c r="V65" s="17">
        <v>1.3</v>
      </c>
      <c r="W65" s="17">
        <v>5</v>
      </c>
      <c r="X65" s="9">
        <v>1</v>
      </c>
      <c r="Y65" s="35">
        <f t="shared" si="2"/>
        <v>7.7</v>
      </c>
      <c r="Z65" s="4">
        <v>7.7</v>
      </c>
      <c r="AA65" s="38">
        <f t="shared" si="4"/>
        <v>0</v>
      </c>
    </row>
    <row r="66" spans="1:27" s="5" customFormat="1" ht="13.5" customHeight="1">
      <c r="A66" s="30">
        <v>65</v>
      </c>
      <c r="B66" s="31" t="s">
        <v>15</v>
      </c>
      <c r="C66" s="5" t="s">
        <v>77</v>
      </c>
      <c r="D66" s="3">
        <v>1985</v>
      </c>
      <c r="E66" s="6">
        <v>1</v>
      </c>
      <c r="F66" s="3"/>
      <c r="G66" s="3"/>
      <c r="H66" s="3"/>
      <c r="I66" s="3"/>
      <c r="J66" s="114"/>
      <c r="K66" s="17"/>
      <c r="L66" s="17"/>
      <c r="M66" s="17"/>
      <c r="N66" s="17"/>
      <c r="O66" s="17"/>
      <c r="P66" s="17"/>
      <c r="Q66" s="17"/>
      <c r="R66" s="17"/>
      <c r="S66" s="17"/>
      <c r="T66" s="17">
        <v>0.5</v>
      </c>
      <c r="U66" s="17">
        <v>1.3</v>
      </c>
      <c r="V66" s="17">
        <v>1.7</v>
      </c>
      <c r="W66" s="17">
        <v>5</v>
      </c>
      <c r="X66" s="9">
        <v>1</v>
      </c>
      <c r="Y66" s="35">
        <f t="shared" si="2"/>
        <v>8.5</v>
      </c>
      <c r="Z66" s="4">
        <v>35</v>
      </c>
      <c r="AA66" s="38">
        <f t="shared" si="4"/>
        <v>3.1176470588235294</v>
      </c>
    </row>
    <row r="67" spans="1:27" s="5" customFormat="1" ht="13.5" customHeight="1">
      <c r="A67" s="30">
        <v>66</v>
      </c>
      <c r="B67" s="31" t="s">
        <v>15</v>
      </c>
      <c r="C67" s="5" t="s">
        <v>78</v>
      </c>
      <c r="D67" s="3">
        <v>1986</v>
      </c>
      <c r="E67" s="6">
        <v>1</v>
      </c>
      <c r="F67" s="3"/>
      <c r="G67" s="6"/>
      <c r="H67" s="6"/>
      <c r="I67" s="3"/>
      <c r="J67" s="113"/>
      <c r="K67" s="18"/>
      <c r="L67" s="18"/>
      <c r="M67" s="18"/>
      <c r="N67" s="18"/>
      <c r="O67" s="18"/>
      <c r="P67" s="18"/>
      <c r="Q67" s="17"/>
      <c r="R67" s="17"/>
      <c r="S67" s="17"/>
      <c r="T67" s="17">
        <v>0.5</v>
      </c>
      <c r="U67" s="17">
        <v>1.3</v>
      </c>
      <c r="V67" s="17">
        <v>1.7</v>
      </c>
      <c r="W67" s="17">
        <v>5</v>
      </c>
      <c r="X67" s="9">
        <v>1</v>
      </c>
      <c r="Y67" s="35">
        <f aca="true" t="shared" si="5" ref="Y67:Y100">SUM(J67:W67)*X67*SUM(E67:I67)</f>
        <v>8.5</v>
      </c>
      <c r="Z67" s="4">
        <v>36</v>
      </c>
      <c r="AA67" s="38">
        <f t="shared" si="4"/>
        <v>3.235294117647059</v>
      </c>
    </row>
    <row r="68" spans="1:27" s="5" customFormat="1" ht="13.5" customHeight="1">
      <c r="A68" s="30">
        <v>67</v>
      </c>
      <c r="B68" s="31" t="s">
        <v>15</v>
      </c>
      <c r="C68" s="5" t="s">
        <v>23</v>
      </c>
      <c r="D68" s="54">
        <v>1986</v>
      </c>
      <c r="E68" s="3"/>
      <c r="F68" s="3"/>
      <c r="G68" s="6">
        <v>1</v>
      </c>
      <c r="H68" s="6"/>
      <c r="I68" s="3"/>
      <c r="J68" s="113"/>
      <c r="K68" s="18"/>
      <c r="L68" s="18"/>
      <c r="M68" s="18"/>
      <c r="N68" s="18"/>
      <c r="O68" s="18"/>
      <c r="P68" s="18"/>
      <c r="Q68" s="17"/>
      <c r="R68" s="17"/>
      <c r="S68" s="17"/>
      <c r="T68" s="17">
        <v>0.5</v>
      </c>
      <c r="U68" s="17">
        <v>1.3</v>
      </c>
      <c r="V68" s="17">
        <v>1.7</v>
      </c>
      <c r="W68" s="17">
        <v>5</v>
      </c>
      <c r="X68" s="9">
        <v>1</v>
      </c>
      <c r="Y68" s="35">
        <f t="shared" si="5"/>
        <v>8.5</v>
      </c>
      <c r="Z68" s="4">
        <v>90</v>
      </c>
      <c r="AA68" s="38">
        <f t="shared" si="4"/>
        <v>9.588235294117647</v>
      </c>
    </row>
    <row r="69" spans="1:27" s="5" customFormat="1" ht="13.5" customHeight="1">
      <c r="A69" s="30">
        <v>68</v>
      </c>
      <c r="B69" s="31" t="s">
        <v>15</v>
      </c>
      <c r="C69" s="5" t="s">
        <v>79</v>
      </c>
      <c r="D69" s="54">
        <v>1987</v>
      </c>
      <c r="E69" s="6">
        <v>1</v>
      </c>
      <c r="F69" s="3"/>
      <c r="G69" s="6"/>
      <c r="H69" s="6"/>
      <c r="I69" s="3"/>
      <c r="J69" s="113"/>
      <c r="K69" s="18"/>
      <c r="L69" s="18"/>
      <c r="M69" s="18"/>
      <c r="N69" s="18"/>
      <c r="O69" s="18"/>
      <c r="P69" s="18"/>
      <c r="Q69" s="17"/>
      <c r="R69" s="17"/>
      <c r="S69" s="17"/>
      <c r="T69" s="17">
        <v>0.5</v>
      </c>
      <c r="U69" s="17">
        <v>1.3</v>
      </c>
      <c r="V69" s="17">
        <v>1.7</v>
      </c>
      <c r="W69" s="17">
        <v>5</v>
      </c>
      <c r="X69" s="9">
        <v>1</v>
      </c>
      <c r="Y69" s="35">
        <f t="shared" si="5"/>
        <v>8.5</v>
      </c>
      <c r="Z69" s="4">
        <v>25</v>
      </c>
      <c r="AA69" s="38">
        <f t="shared" si="4"/>
        <v>1.9411764705882353</v>
      </c>
    </row>
    <row r="70" spans="1:27" s="5" customFormat="1" ht="13.5" customHeight="1">
      <c r="A70" s="30">
        <v>69</v>
      </c>
      <c r="B70" s="31" t="s">
        <v>15</v>
      </c>
      <c r="C70" s="5" t="s">
        <v>80</v>
      </c>
      <c r="D70" s="6">
        <v>1987</v>
      </c>
      <c r="E70" s="6">
        <v>1</v>
      </c>
      <c r="F70" s="3"/>
      <c r="G70" s="6"/>
      <c r="H70" s="6"/>
      <c r="I70" s="3"/>
      <c r="J70" s="113"/>
      <c r="K70" s="18"/>
      <c r="L70" s="18"/>
      <c r="M70" s="18"/>
      <c r="N70" s="18"/>
      <c r="O70" s="18"/>
      <c r="P70" s="18"/>
      <c r="Q70" s="17"/>
      <c r="R70" s="17"/>
      <c r="S70" s="17"/>
      <c r="T70" s="17">
        <v>0.5</v>
      </c>
      <c r="U70" s="17">
        <v>1.3</v>
      </c>
      <c r="V70" s="17">
        <v>1.7</v>
      </c>
      <c r="W70" s="17">
        <v>5</v>
      </c>
      <c r="X70" s="9">
        <v>1</v>
      </c>
      <c r="Y70" s="35">
        <f t="shared" si="5"/>
        <v>8.5</v>
      </c>
      <c r="Z70" s="4">
        <v>48</v>
      </c>
      <c r="AA70" s="38">
        <f t="shared" si="4"/>
        <v>4.647058823529412</v>
      </c>
    </row>
    <row r="71" spans="1:27" s="5" customFormat="1" ht="13.5" customHeight="1">
      <c r="A71" s="30">
        <v>70</v>
      </c>
      <c r="B71" s="31" t="s">
        <v>15</v>
      </c>
      <c r="C71" s="5" t="s">
        <v>24</v>
      </c>
      <c r="D71" s="6">
        <v>1988</v>
      </c>
      <c r="E71" s="3"/>
      <c r="F71" s="3"/>
      <c r="G71" s="6">
        <v>1</v>
      </c>
      <c r="H71" s="6"/>
      <c r="I71" s="3"/>
      <c r="J71" s="113"/>
      <c r="K71" s="18"/>
      <c r="L71" s="18"/>
      <c r="M71" s="18"/>
      <c r="N71" s="18"/>
      <c r="O71" s="18"/>
      <c r="P71" s="18"/>
      <c r="Q71" s="17"/>
      <c r="R71" s="17"/>
      <c r="S71" s="17"/>
      <c r="T71" s="17">
        <v>0.5</v>
      </c>
      <c r="U71" s="17">
        <v>1.3</v>
      </c>
      <c r="V71" s="17">
        <v>1.7</v>
      </c>
      <c r="W71" s="17">
        <v>5</v>
      </c>
      <c r="X71" s="9">
        <v>1</v>
      </c>
      <c r="Y71" s="35">
        <f t="shared" si="5"/>
        <v>8.5</v>
      </c>
      <c r="Z71" s="4">
        <v>40</v>
      </c>
      <c r="AA71" s="38">
        <f t="shared" si="4"/>
        <v>3.7058823529411766</v>
      </c>
    </row>
    <row r="72" spans="1:27" s="5" customFormat="1" ht="13.5" customHeight="1">
      <c r="A72" s="30">
        <v>71</v>
      </c>
      <c r="B72" s="31" t="s">
        <v>15</v>
      </c>
      <c r="C72" s="5" t="s">
        <v>81</v>
      </c>
      <c r="D72" s="6">
        <v>1988</v>
      </c>
      <c r="E72" s="3"/>
      <c r="F72" s="3"/>
      <c r="G72" s="6">
        <v>1</v>
      </c>
      <c r="H72" s="6"/>
      <c r="I72" s="3"/>
      <c r="J72" s="113"/>
      <c r="K72" s="18"/>
      <c r="L72" s="18"/>
      <c r="M72" s="18"/>
      <c r="N72" s="18"/>
      <c r="O72" s="18"/>
      <c r="P72" s="18"/>
      <c r="Q72" s="17"/>
      <c r="R72" s="17"/>
      <c r="S72" s="17"/>
      <c r="T72" s="17">
        <v>0.5</v>
      </c>
      <c r="U72" s="17">
        <v>1.3</v>
      </c>
      <c r="V72" s="17">
        <v>1.7</v>
      </c>
      <c r="W72" s="17">
        <v>5</v>
      </c>
      <c r="X72" s="9">
        <v>1</v>
      </c>
      <c r="Y72" s="35">
        <f t="shared" si="5"/>
        <v>8.5</v>
      </c>
      <c r="Z72" s="4">
        <v>35</v>
      </c>
      <c r="AA72" s="38">
        <f t="shared" si="4"/>
        <v>3.1176470588235294</v>
      </c>
    </row>
    <row r="73" spans="1:27" s="5" customFormat="1" ht="13.5" customHeight="1">
      <c r="A73" s="30">
        <v>72</v>
      </c>
      <c r="B73" s="31" t="s">
        <v>15</v>
      </c>
      <c r="C73" s="5" t="s">
        <v>82</v>
      </c>
      <c r="D73" s="3">
        <v>1989</v>
      </c>
      <c r="E73" s="6">
        <v>1</v>
      </c>
      <c r="F73" s="3"/>
      <c r="G73" s="3"/>
      <c r="H73" s="3"/>
      <c r="I73" s="3"/>
      <c r="J73" s="114"/>
      <c r="K73" s="17"/>
      <c r="L73" s="17"/>
      <c r="M73" s="17"/>
      <c r="N73" s="17"/>
      <c r="O73" s="17"/>
      <c r="P73" s="17"/>
      <c r="Q73" s="17"/>
      <c r="R73" s="17">
        <v>0.6</v>
      </c>
      <c r="S73" s="17">
        <v>0.7</v>
      </c>
      <c r="T73" s="17">
        <v>1.3</v>
      </c>
      <c r="U73" s="17">
        <v>1.4</v>
      </c>
      <c r="V73" s="17">
        <v>1.8</v>
      </c>
      <c r="W73" s="17">
        <v>5</v>
      </c>
      <c r="X73" s="9">
        <v>1</v>
      </c>
      <c r="Y73" s="35">
        <f t="shared" si="5"/>
        <v>10.8</v>
      </c>
      <c r="Z73" s="4">
        <v>35</v>
      </c>
      <c r="AA73" s="38">
        <f t="shared" si="4"/>
        <v>2.2407407407407405</v>
      </c>
    </row>
    <row r="74" spans="1:27" s="5" customFormat="1" ht="13.5" customHeight="1">
      <c r="A74" s="30">
        <v>73</v>
      </c>
      <c r="B74" s="31" t="s">
        <v>15</v>
      </c>
      <c r="C74" s="5" t="s">
        <v>25</v>
      </c>
      <c r="D74" s="3">
        <v>1990</v>
      </c>
      <c r="E74" s="6">
        <v>1</v>
      </c>
      <c r="F74" s="3"/>
      <c r="G74" s="6"/>
      <c r="H74" s="6"/>
      <c r="I74" s="3"/>
      <c r="J74" s="113"/>
      <c r="K74" s="18"/>
      <c r="L74" s="18"/>
      <c r="M74" s="18"/>
      <c r="N74" s="18"/>
      <c r="O74" s="18"/>
      <c r="P74" s="18"/>
      <c r="Q74" s="17"/>
      <c r="R74" s="17"/>
      <c r="S74" s="17"/>
      <c r="T74" s="17">
        <v>0.6</v>
      </c>
      <c r="U74" s="17">
        <v>1.4</v>
      </c>
      <c r="V74" s="17">
        <v>1.8</v>
      </c>
      <c r="W74" s="17">
        <v>5</v>
      </c>
      <c r="X74" s="9">
        <v>1</v>
      </c>
      <c r="Y74" s="35">
        <f t="shared" si="5"/>
        <v>8.8</v>
      </c>
      <c r="Z74" s="4">
        <v>10</v>
      </c>
      <c r="AA74" s="38">
        <f t="shared" si="4"/>
        <v>0.13636363636363627</v>
      </c>
    </row>
    <row r="75" spans="1:27" s="5" customFormat="1" ht="13.5" customHeight="1">
      <c r="A75" s="30">
        <v>74</v>
      </c>
      <c r="B75" s="31" t="s">
        <v>15</v>
      </c>
      <c r="C75" s="5" t="s">
        <v>25</v>
      </c>
      <c r="D75" s="3">
        <v>1990</v>
      </c>
      <c r="E75" s="6">
        <v>1</v>
      </c>
      <c r="F75" s="3"/>
      <c r="G75" s="6"/>
      <c r="H75" s="6"/>
      <c r="I75" s="3"/>
      <c r="J75" s="113"/>
      <c r="K75" s="18"/>
      <c r="L75" s="18"/>
      <c r="M75" s="18"/>
      <c r="N75" s="18"/>
      <c r="O75" s="18"/>
      <c r="P75" s="18"/>
      <c r="Q75" s="17"/>
      <c r="R75" s="17"/>
      <c r="S75" s="17"/>
      <c r="T75" s="17">
        <v>0.6</v>
      </c>
      <c r="U75" s="17">
        <v>1.4</v>
      </c>
      <c r="V75" s="17">
        <v>1.8</v>
      </c>
      <c r="W75" s="17">
        <v>5</v>
      </c>
      <c r="X75" s="9">
        <v>1</v>
      </c>
      <c r="Y75" s="35">
        <f t="shared" si="5"/>
        <v>8.8</v>
      </c>
      <c r="Z75" s="4">
        <v>26</v>
      </c>
      <c r="AA75" s="38">
        <f t="shared" si="4"/>
        <v>1.9545454545454544</v>
      </c>
    </row>
    <row r="76" spans="1:27" s="5" customFormat="1" ht="13.5" customHeight="1">
      <c r="A76" s="30">
        <v>75</v>
      </c>
      <c r="B76" s="31" t="s">
        <v>15</v>
      </c>
      <c r="C76" s="5" t="s">
        <v>25</v>
      </c>
      <c r="D76" s="3">
        <v>1990</v>
      </c>
      <c r="E76" s="3"/>
      <c r="F76" s="3"/>
      <c r="G76" s="6">
        <v>1</v>
      </c>
      <c r="H76" s="6"/>
      <c r="I76" s="3"/>
      <c r="J76" s="113"/>
      <c r="K76" s="18"/>
      <c r="L76" s="18"/>
      <c r="M76" s="18"/>
      <c r="N76" s="18"/>
      <c r="O76" s="18"/>
      <c r="P76" s="18"/>
      <c r="Q76" s="17"/>
      <c r="R76" s="17"/>
      <c r="S76" s="17"/>
      <c r="T76" s="17"/>
      <c r="U76" s="17"/>
      <c r="V76" s="17">
        <v>1.4</v>
      </c>
      <c r="W76" s="17">
        <v>5</v>
      </c>
      <c r="X76" s="9">
        <v>1</v>
      </c>
      <c r="Y76" s="35">
        <f>SUM(J76:W76)*X76*SUM(E76:I76)</f>
        <v>6.4</v>
      </c>
      <c r="Z76" s="4">
        <v>12</v>
      </c>
      <c r="AA76" s="38">
        <f>(Z76-Y76)/Y76</f>
        <v>0.8749999999999999</v>
      </c>
    </row>
    <row r="77" spans="1:27" s="5" customFormat="1" ht="13.5" customHeight="1">
      <c r="A77" s="30">
        <v>76</v>
      </c>
      <c r="B77" s="31" t="s">
        <v>15</v>
      </c>
      <c r="C77" s="5" t="s">
        <v>25</v>
      </c>
      <c r="D77" s="3">
        <v>1990</v>
      </c>
      <c r="E77" s="3"/>
      <c r="F77" s="3"/>
      <c r="G77" s="6">
        <v>1</v>
      </c>
      <c r="H77" s="6"/>
      <c r="I77" s="3"/>
      <c r="J77" s="113"/>
      <c r="K77" s="18"/>
      <c r="L77" s="18"/>
      <c r="M77" s="18"/>
      <c r="N77" s="18"/>
      <c r="O77" s="18"/>
      <c r="P77" s="18"/>
      <c r="Q77" s="17"/>
      <c r="R77" s="17"/>
      <c r="S77" s="17"/>
      <c r="T77" s="17"/>
      <c r="U77" s="17"/>
      <c r="V77" s="17">
        <v>1.4</v>
      </c>
      <c r="W77" s="17">
        <v>5</v>
      </c>
      <c r="X77" s="9">
        <v>1</v>
      </c>
      <c r="Y77" s="35">
        <f t="shared" si="5"/>
        <v>6.4</v>
      </c>
      <c r="Z77" s="4">
        <v>20</v>
      </c>
      <c r="AA77" s="38">
        <f t="shared" si="4"/>
        <v>2.125</v>
      </c>
    </row>
    <row r="78" spans="1:27" ht="13.5" customHeight="1">
      <c r="A78" s="30">
        <v>77</v>
      </c>
      <c r="B78" s="31" t="s">
        <v>15</v>
      </c>
      <c r="C78" s="5" t="s">
        <v>83</v>
      </c>
      <c r="D78" s="54">
        <v>1991</v>
      </c>
      <c r="G78" s="6">
        <v>1</v>
      </c>
      <c r="H78" s="6"/>
      <c r="J78" s="113"/>
      <c r="K78" s="18"/>
      <c r="L78" s="18"/>
      <c r="M78" s="18"/>
      <c r="N78" s="18"/>
      <c r="O78" s="18"/>
      <c r="P78" s="18"/>
      <c r="Q78" s="17"/>
      <c r="R78" s="17"/>
      <c r="S78" s="17"/>
      <c r="T78" s="17"/>
      <c r="U78" s="17"/>
      <c r="V78" s="17"/>
      <c r="W78" s="22">
        <v>10</v>
      </c>
      <c r="X78" s="9">
        <v>1</v>
      </c>
      <c r="Y78" s="35">
        <f t="shared" si="5"/>
        <v>10</v>
      </c>
      <c r="Z78" s="4">
        <v>100</v>
      </c>
      <c r="AA78" s="38">
        <f t="shared" si="4"/>
        <v>9</v>
      </c>
    </row>
    <row r="79" spans="1:27" ht="13.5" customHeight="1">
      <c r="A79" s="30">
        <v>78</v>
      </c>
      <c r="B79" s="31" t="s">
        <v>15</v>
      </c>
      <c r="C79" s="5" t="s">
        <v>84</v>
      </c>
      <c r="D79" s="54">
        <v>1991</v>
      </c>
      <c r="E79" s="6">
        <v>1</v>
      </c>
      <c r="G79" s="6"/>
      <c r="H79" s="6"/>
      <c r="J79" s="113"/>
      <c r="K79" s="18"/>
      <c r="L79" s="18"/>
      <c r="M79" s="18"/>
      <c r="N79" s="18"/>
      <c r="O79" s="18"/>
      <c r="P79" s="18"/>
      <c r="Q79" s="17"/>
      <c r="R79" s="17"/>
      <c r="S79" s="17">
        <v>0.8</v>
      </c>
      <c r="T79" s="17">
        <v>1.7</v>
      </c>
      <c r="U79" s="17">
        <v>1.8</v>
      </c>
      <c r="V79" s="17">
        <v>2.3</v>
      </c>
      <c r="W79" s="17">
        <v>5</v>
      </c>
      <c r="X79" s="9">
        <v>1</v>
      </c>
      <c r="Y79" s="35">
        <f t="shared" si="5"/>
        <v>11.6</v>
      </c>
      <c r="Z79" s="4">
        <v>35</v>
      </c>
      <c r="AA79" s="38">
        <f t="shared" si="4"/>
        <v>2.0172413793103448</v>
      </c>
    </row>
    <row r="80" spans="1:27" ht="13.5" customHeight="1">
      <c r="A80" s="30">
        <v>79</v>
      </c>
      <c r="B80" s="31" t="s">
        <v>15</v>
      </c>
      <c r="C80" s="5" t="s">
        <v>184</v>
      </c>
      <c r="D80" s="54">
        <v>1991</v>
      </c>
      <c r="E80" s="6">
        <v>1</v>
      </c>
      <c r="G80" s="6"/>
      <c r="H80" s="6"/>
      <c r="J80" s="113"/>
      <c r="K80" s="18"/>
      <c r="L80" s="18"/>
      <c r="M80" s="18"/>
      <c r="N80" s="18"/>
      <c r="O80" s="18"/>
      <c r="P80" s="18"/>
      <c r="Q80" s="17"/>
      <c r="R80" s="17">
        <v>0.8</v>
      </c>
      <c r="S80" s="17">
        <v>0.9</v>
      </c>
      <c r="T80" s="17">
        <v>1.7</v>
      </c>
      <c r="U80" s="17">
        <v>1.8</v>
      </c>
      <c r="V80" s="17">
        <v>2.3</v>
      </c>
      <c r="W80" s="17">
        <v>5</v>
      </c>
      <c r="X80" s="9">
        <v>1</v>
      </c>
      <c r="Y80" s="35">
        <f t="shared" si="5"/>
        <v>12.5</v>
      </c>
      <c r="Z80" s="4">
        <v>38</v>
      </c>
      <c r="AA80" s="38">
        <f>(Z80-Y80)/Y80</f>
        <v>2.04</v>
      </c>
    </row>
    <row r="81" spans="1:27" ht="13.5" customHeight="1">
      <c r="A81" s="30">
        <v>80</v>
      </c>
      <c r="B81" s="31" t="s">
        <v>15</v>
      </c>
      <c r="C81" s="5" t="s">
        <v>85</v>
      </c>
      <c r="D81" s="54">
        <v>1991</v>
      </c>
      <c r="E81" s="6"/>
      <c r="G81" s="6">
        <v>1</v>
      </c>
      <c r="H81" s="6"/>
      <c r="J81" s="113"/>
      <c r="K81" s="18"/>
      <c r="L81" s="18"/>
      <c r="M81" s="18"/>
      <c r="N81" s="18"/>
      <c r="O81" s="18"/>
      <c r="P81" s="18"/>
      <c r="Q81" s="17"/>
      <c r="R81" s="17"/>
      <c r="S81" s="17"/>
      <c r="T81" s="17"/>
      <c r="U81" s="17"/>
      <c r="V81" s="17"/>
      <c r="W81" s="57" t="s">
        <v>33</v>
      </c>
      <c r="X81" s="9">
        <v>10</v>
      </c>
      <c r="Y81" s="35">
        <f t="shared" si="5"/>
        <v>0</v>
      </c>
      <c r="Z81" s="4">
        <v>80</v>
      </c>
      <c r="AA81" s="49" t="s">
        <v>33</v>
      </c>
    </row>
    <row r="82" spans="1:27" ht="13.5" customHeight="1">
      <c r="A82" s="30">
        <v>81</v>
      </c>
      <c r="B82" s="31" t="s">
        <v>15</v>
      </c>
      <c r="C82" s="5" t="s">
        <v>86</v>
      </c>
      <c r="D82" s="46">
        <v>1992</v>
      </c>
      <c r="E82" s="6">
        <v>1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57" t="s">
        <v>33</v>
      </c>
      <c r="X82" s="9">
        <v>42</v>
      </c>
      <c r="Y82" s="35">
        <f t="shared" si="5"/>
        <v>0</v>
      </c>
      <c r="Z82" s="4">
        <v>95</v>
      </c>
      <c r="AA82" s="49" t="s">
        <v>33</v>
      </c>
    </row>
    <row r="83" spans="1:27" ht="13.5" customHeight="1">
      <c r="A83" s="30">
        <v>82</v>
      </c>
      <c r="B83" s="31" t="s">
        <v>15</v>
      </c>
      <c r="C83" s="5" t="s">
        <v>215</v>
      </c>
      <c r="D83" s="54">
        <v>1992</v>
      </c>
      <c r="E83" s="6"/>
      <c r="G83" s="6">
        <v>1</v>
      </c>
      <c r="H83" s="6"/>
      <c r="J83" s="113"/>
      <c r="K83" s="18"/>
      <c r="L83" s="18"/>
      <c r="M83" s="18"/>
      <c r="N83" s="18"/>
      <c r="O83" s="18"/>
      <c r="P83" s="18"/>
      <c r="Q83" s="17"/>
      <c r="R83" s="17"/>
      <c r="S83" s="17"/>
      <c r="T83" s="17"/>
      <c r="U83" s="17"/>
      <c r="V83" s="17"/>
      <c r="W83" s="22">
        <v>10</v>
      </c>
      <c r="X83" s="9">
        <v>1</v>
      </c>
      <c r="Y83" s="35">
        <f t="shared" si="5"/>
        <v>10</v>
      </c>
      <c r="Z83" s="4">
        <v>10</v>
      </c>
      <c r="AA83" s="38">
        <f aca="true" t="shared" si="6" ref="AA83:AA91">(Z83-Y83)/Y83</f>
        <v>0</v>
      </c>
    </row>
    <row r="84" spans="1:27" ht="13.5" customHeight="1">
      <c r="A84" s="30">
        <v>83</v>
      </c>
      <c r="B84" s="31" t="s">
        <v>15</v>
      </c>
      <c r="C84" s="5" t="s">
        <v>216</v>
      </c>
      <c r="D84" s="54">
        <v>1992</v>
      </c>
      <c r="E84" s="6"/>
      <c r="G84" s="6">
        <v>2</v>
      </c>
      <c r="H84" s="6"/>
      <c r="J84" s="113"/>
      <c r="K84" s="18"/>
      <c r="L84" s="18"/>
      <c r="M84" s="18"/>
      <c r="N84" s="18"/>
      <c r="O84" s="18"/>
      <c r="P84" s="18"/>
      <c r="Q84" s="17"/>
      <c r="R84" s="17"/>
      <c r="S84" s="17"/>
      <c r="T84" s="17"/>
      <c r="U84" s="17"/>
      <c r="V84" s="17"/>
      <c r="W84" s="22">
        <v>10</v>
      </c>
      <c r="X84" s="9">
        <v>1</v>
      </c>
      <c r="Y84" s="35">
        <f t="shared" si="5"/>
        <v>20</v>
      </c>
      <c r="Z84" s="4">
        <v>14</v>
      </c>
      <c r="AA84" s="38">
        <f t="shared" si="6"/>
        <v>-0.3</v>
      </c>
    </row>
    <row r="85" spans="1:27" ht="13.5" customHeight="1">
      <c r="A85" s="30">
        <v>84</v>
      </c>
      <c r="B85" s="31" t="s">
        <v>15</v>
      </c>
      <c r="C85" s="5" t="s">
        <v>217</v>
      </c>
      <c r="D85" s="54">
        <v>1992</v>
      </c>
      <c r="E85" s="6"/>
      <c r="G85" s="6">
        <v>1</v>
      </c>
      <c r="H85" s="6"/>
      <c r="J85" s="113"/>
      <c r="K85" s="18"/>
      <c r="L85" s="18"/>
      <c r="M85" s="18"/>
      <c r="N85" s="18"/>
      <c r="O85" s="18"/>
      <c r="P85" s="18"/>
      <c r="Q85" s="17"/>
      <c r="R85" s="17"/>
      <c r="S85" s="17"/>
      <c r="T85" s="17">
        <v>0.8</v>
      </c>
      <c r="U85" s="17">
        <v>1.8</v>
      </c>
      <c r="V85" s="17">
        <v>2.3</v>
      </c>
      <c r="W85" s="17">
        <v>5</v>
      </c>
      <c r="X85" s="9">
        <v>1</v>
      </c>
      <c r="Y85" s="35">
        <f t="shared" si="5"/>
        <v>9.9</v>
      </c>
      <c r="Z85" s="4">
        <v>9</v>
      </c>
      <c r="AA85" s="38">
        <f t="shared" si="6"/>
        <v>-0.09090909090909094</v>
      </c>
    </row>
    <row r="86" spans="1:27" ht="13.5" customHeight="1">
      <c r="A86" s="30">
        <v>85</v>
      </c>
      <c r="B86" s="31" t="s">
        <v>15</v>
      </c>
      <c r="C86" s="5" t="s">
        <v>218</v>
      </c>
      <c r="D86" s="3">
        <v>1992</v>
      </c>
      <c r="G86" s="6">
        <v>1</v>
      </c>
      <c r="H86" s="6"/>
      <c r="T86" s="17">
        <v>0.8</v>
      </c>
      <c r="U86" s="17">
        <v>1.8</v>
      </c>
      <c r="V86" s="17">
        <v>2.3</v>
      </c>
      <c r="W86" s="17">
        <v>5</v>
      </c>
      <c r="X86" s="9">
        <v>1</v>
      </c>
      <c r="Y86" s="35">
        <f t="shared" si="5"/>
        <v>9.9</v>
      </c>
      <c r="Z86" s="4">
        <v>4</v>
      </c>
      <c r="AA86" s="38">
        <f t="shared" si="6"/>
        <v>-0.595959595959596</v>
      </c>
    </row>
    <row r="87" spans="1:27" ht="13.5" customHeight="1">
      <c r="A87" s="30">
        <v>86</v>
      </c>
      <c r="B87" s="31" t="s">
        <v>15</v>
      </c>
      <c r="C87" s="5" t="s">
        <v>87</v>
      </c>
      <c r="D87" s="46">
        <v>1992</v>
      </c>
      <c r="E87" s="6">
        <v>1</v>
      </c>
      <c r="K87" s="17"/>
      <c r="L87" s="17"/>
      <c r="M87" s="17"/>
      <c r="N87" s="17"/>
      <c r="O87" s="17"/>
      <c r="P87" s="17"/>
      <c r="Q87" s="17"/>
      <c r="R87" s="17"/>
      <c r="S87" s="17"/>
      <c r="T87" s="17">
        <v>0.8</v>
      </c>
      <c r="U87" s="17">
        <v>1.8</v>
      </c>
      <c r="V87" s="17">
        <v>2.3</v>
      </c>
      <c r="W87" s="57">
        <v>5</v>
      </c>
      <c r="X87" s="9">
        <v>1</v>
      </c>
      <c r="Y87" s="35">
        <f t="shared" si="5"/>
        <v>9.9</v>
      </c>
      <c r="Z87" s="4">
        <v>12</v>
      </c>
      <c r="AA87" s="38">
        <f t="shared" si="6"/>
        <v>0.21212121212121207</v>
      </c>
    </row>
    <row r="88" spans="1:27" ht="13.5" customHeight="1">
      <c r="A88" s="30">
        <v>87</v>
      </c>
      <c r="B88" s="31" t="s">
        <v>15</v>
      </c>
      <c r="C88" s="5" t="s">
        <v>88</v>
      </c>
      <c r="D88" s="3">
        <v>1993</v>
      </c>
      <c r="E88" s="6">
        <v>1</v>
      </c>
      <c r="G88" s="6"/>
      <c r="H88" s="6"/>
      <c r="J88" s="113"/>
      <c r="K88" s="18"/>
      <c r="L88" s="18"/>
      <c r="M88" s="18"/>
      <c r="N88" s="18"/>
      <c r="O88" s="18"/>
      <c r="P88" s="18"/>
      <c r="Q88" s="17"/>
      <c r="R88" s="17"/>
      <c r="S88" s="17"/>
      <c r="T88" s="17">
        <v>0.8</v>
      </c>
      <c r="U88" s="17">
        <v>1.8</v>
      </c>
      <c r="V88" s="17">
        <v>2.3</v>
      </c>
      <c r="W88" s="17">
        <v>5</v>
      </c>
      <c r="X88" s="9">
        <v>1</v>
      </c>
      <c r="Y88" s="35">
        <f t="shared" si="5"/>
        <v>9.9</v>
      </c>
      <c r="Z88" s="4">
        <v>8</v>
      </c>
      <c r="AA88" s="38">
        <f t="shared" si="6"/>
        <v>-0.19191919191919196</v>
      </c>
    </row>
    <row r="89" spans="1:27" ht="13.5" customHeight="1">
      <c r="A89" s="30">
        <v>88</v>
      </c>
      <c r="B89" s="31" t="s">
        <v>15</v>
      </c>
      <c r="C89" s="5" t="s">
        <v>89</v>
      </c>
      <c r="D89" s="3">
        <v>1993</v>
      </c>
      <c r="G89" s="6">
        <v>1</v>
      </c>
      <c r="H89" s="6"/>
      <c r="J89" s="113"/>
      <c r="K89" s="18"/>
      <c r="L89" s="18"/>
      <c r="M89" s="18"/>
      <c r="N89" s="18"/>
      <c r="O89" s="18"/>
      <c r="P89" s="18"/>
      <c r="Q89" s="17"/>
      <c r="R89" s="17"/>
      <c r="S89" s="17"/>
      <c r="T89" s="17">
        <v>1</v>
      </c>
      <c r="U89" s="17">
        <v>1.9</v>
      </c>
      <c r="V89" s="17">
        <v>2.4</v>
      </c>
      <c r="W89" s="17">
        <v>5</v>
      </c>
      <c r="X89" s="9">
        <v>1</v>
      </c>
      <c r="Y89" s="35">
        <f t="shared" si="5"/>
        <v>10.3</v>
      </c>
      <c r="Z89" s="4">
        <v>25</v>
      </c>
      <c r="AA89" s="38">
        <f t="shared" si="6"/>
        <v>1.4271844660194173</v>
      </c>
    </row>
    <row r="90" spans="1:27" ht="13.5" customHeight="1">
      <c r="A90" s="30">
        <v>89</v>
      </c>
      <c r="B90" s="31" t="s">
        <v>15</v>
      </c>
      <c r="C90" s="5" t="s">
        <v>90</v>
      </c>
      <c r="D90" s="3">
        <v>1993</v>
      </c>
      <c r="G90" s="6">
        <v>1</v>
      </c>
      <c r="H90" s="6"/>
      <c r="J90" s="113"/>
      <c r="K90" s="18"/>
      <c r="L90" s="18"/>
      <c r="M90" s="18"/>
      <c r="N90" s="18"/>
      <c r="O90" s="18"/>
      <c r="P90" s="18"/>
      <c r="Q90" s="17"/>
      <c r="R90" s="17"/>
      <c r="S90" s="17"/>
      <c r="T90" s="17"/>
      <c r="U90" s="17"/>
      <c r="V90" s="17"/>
      <c r="W90" s="22">
        <v>10</v>
      </c>
      <c r="X90" s="9">
        <v>1</v>
      </c>
      <c r="Y90" s="35">
        <f t="shared" si="5"/>
        <v>10</v>
      </c>
      <c r="Z90" s="4">
        <v>7</v>
      </c>
      <c r="AA90" s="38">
        <f t="shared" si="6"/>
        <v>-0.3</v>
      </c>
    </row>
    <row r="91" spans="1:27" ht="13.5" customHeight="1">
      <c r="A91" s="30">
        <v>90</v>
      </c>
      <c r="B91" s="31" t="s">
        <v>15</v>
      </c>
      <c r="C91" s="5" t="s">
        <v>91</v>
      </c>
      <c r="D91" s="3">
        <v>1994</v>
      </c>
      <c r="G91" s="6">
        <v>1</v>
      </c>
      <c r="H91" s="6"/>
      <c r="J91" s="113"/>
      <c r="K91" s="18"/>
      <c r="L91" s="18"/>
      <c r="M91" s="18"/>
      <c r="N91" s="18"/>
      <c r="O91" s="18"/>
      <c r="P91" s="18"/>
      <c r="Q91" s="17"/>
      <c r="R91" s="17"/>
      <c r="S91" s="17"/>
      <c r="T91" s="17">
        <v>1</v>
      </c>
      <c r="U91" s="17">
        <v>1.9</v>
      </c>
      <c r="V91" s="17">
        <v>2.4</v>
      </c>
      <c r="W91" s="17">
        <v>5</v>
      </c>
      <c r="X91" s="9">
        <v>1</v>
      </c>
      <c r="Y91" s="35">
        <f t="shared" si="5"/>
        <v>10.3</v>
      </c>
      <c r="Z91" s="4">
        <v>16</v>
      </c>
      <c r="AA91" s="38">
        <f t="shared" si="6"/>
        <v>0.553398058252427</v>
      </c>
    </row>
    <row r="92" spans="1:27" ht="13.5" customHeight="1">
      <c r="A92" s="30">
        <v>91</v>
      </c>
      <c r="B92" s="31" t="s">
        <v>15</v>
      </c>
      <c r="C92" s="5" t="s">
        <v>278</v>
      </c>
      <c r="D92" s="3">
        <v>1994</v>
      </c>
      <c r="G92" s="6"/>
      <c r="H92" s="6"/>
      <c r="I92" s="3">
        <v>1</v>
      </c>
      <c r="J92" s="113"/>
      <c r="K92" s="18"/>
      <c r="L92" s="18"/>
      <c r="M92" s="18"/>
      <c r="N92" s="18"/>
      <c r="O92" s="18"/>
      <c r="P92" s="18"/>
      <c r="Q92" s="17"/>
      <c r="R92" s="17"/>
      <c r="S92" s="17"/>
      <c r="T92" s="17"/>
      <c r="U92" s="17"/>
      <c r="V92" s="17"/>
      <c r="W92" s="129">
        <v>38</v>
      </c>
      <c r="X92" s="9">
        <v>1</v>
      </c>
      <c r="Y92" s="35">
        <f t="shared" si="5"/>
        <v>38</v>
      </c>
      <c r="Z92" s="4">
        <v>33</v>
      </c>
      <c r="AA92" s="38">
        <f>(Z92-Y92)/Y92</f>
        <v>-0.13157894736842105</v>
      </c>
    </row>
    <row r="93" spans="1:27" ht="13.5" customHeight="1">
      <c r="A93" s="30">
        <v>92</v>
      </c>
      <c r="B93" s="31" t="s">
        <v>15</v>
      </c>
      <c r="C93" s="31" t="s">
        <v>92</v>
      </c>
      <c r="D93" s="3">
        <v>1995</v>
      </c>
      <c r="E93" s="6">
        <v>1</v>
      </c>
      <c r="K93" s="17"/>
      <c r="L93" s="17"/>
      <c r="M93" s="17"/>
      <c r="N93" s="17"/>
      <c r="O93" s="17"/>
      <c r="P93" s="17"/>
      <c r="Q93" s="17"/>
      <c r="R93" s="17"/>
      <c r="S93" s="17"/>
      <c r="T93" s="17">
        <v>1.2</v>
      </c>
      <c r="U93" s="17">
        <v>2.1</v>
      </c>
      <c r="V93" s="17">
        <v>2.6</v>
      </c>
      <c r="W93" s="17">
        <v>5</v>
      </c>
      <c r="X93" s="9">
        <v>1</v>
      </c>
      <c r="Y93" s="35">
        <f t="shared" si="5"/>
        <v>10.9</v>
      </c>
      <c r="Z93" s="4">
        <v>8</v>
      </c>
      <c r="AA93" s="38">
        <f aca="true" t="shared" si="7" ref="AA93:AA112">(Z93-Y93)/Y93</f>
        <v>-0.26605504587155965</v>
      </c>
    </row>
    <row r="94" spans="1:27" ht="13.5" customHeight="1">
      <c r="A94" s="30">
        <v>93</v>
      </c>
      <c r="B94" s="31" t="s">
        <v>15</v>
      </c>
      <c r="C94" s="5" t="s">
        <v>93</v>
      </c>
      <c r="D94" s="3">
        <v>1996</v>
      </c>
      <c r="E94" s="6">
        <v>1</v>
      </c>
      <c r="G94" s="6"/>
      <c r="H94" s="6"/>
      <c r="J94" s="113"/>
      <c r="K94" s="18"/>
      <c r="L94" s="18"/>
      <c r="M94" s="18"/>
      <c r="N94" s="18"/>
      <c r="O94" s="18"/>
      <c r="P94" s="18"/>
      <c r="Q94" s="17"/>
      <c r="R94" s="17"/>
      <c r="S94" s="17"/>
      <c r="T94" s="17">
        <v>1.3</v>
      </c>
      <c r="U94" s="17">
        <v>2.5</v>
      </c>
      <c r="V94" s="17">
        <v>3.1</v>
      </c>
      <c r="W94" s="17">
        <v>5</v>
      </c>
      <c r="X94" s="9">
        <v>1</v>
      </c>
      <c r="Y94" s="35">
        <f t="shared" si="5"/>
        <v>11.9</v>
      </c>
      <c r="Z94" s="4">
        <v>15</v>
      </c>
      <c r="AA94" s="38">
        <f t="shared" si="7"/>
        <v>0.26050420168067223</v>
      </c>
    </row>
    <row r="95" spans="1:27" ht="13.5" customHeight="1">
      <c r="A95" s="30">
        <v>94</v>
      </c>
      <c r="B95" s="31" t="s">
        <v>15</v>
      </c>
      <c r="C95" s="5" t="s">
        <v>391</v>
      </c>
      <c r="D95" s="3">
        <v>1996</v>
      </c>
      <c r="E95" s="6">
        <v>1</v>
      </c>
      <c r="G95" s="6"/>
      <c r="H95" s="6"/>
      <c r="J95" s="113"/>
      <c r="K95" s="18"/>
      <c r="L95" s="18"/>
      <c r="M95" s="18"/>
      <c r="N95" s="18"/>
      <c r="O95" s="18"/>
      <c r="P95" s="18"/>
      <c r="Q95" s="17"/>
      <c r="R95" s="17"/>
      <c r="S95" s="17"/>
      <c r="T95" s="17">
        <v>1.3</v>
      </c>
      <c r="U95" s="17">
        <v>2.5</v>
      </c>
      <c r="V95" s="17">
        <v>3.1</v>
      </c>
      <c r="W95" s="17">
        <v>5</v>
      </c>
      <c r="X95" s="9">
        <v>1</v>
      </c>
      <c r="Y95" s="35">
        <f>SUM(J95:X95)*X95*SUM(E95:I95)</f>
        <v>12.9</v>
      </c>
      <c r="Z95" s="4">
        <v>11</v>
      </c>
      <c r="AA95" s="38">
        <f t="shared" si="7"/>
        <v>-0.14728682170542637</v>
      </c>
    </row>
    <row r="96" spans="1:27" ht="13.5" customHeight="1">
      <c r="A96" s="30">
        <v>95</v>
      </c>
      <c r="B96" s="31" t="s">
        <v>15</v>
      </c>
      <c r="C96" s="5" t="s">
        <v>185</v>
      </c>
      <c r="D96" s="3">
        <v>1996</v>
      </c>
      <c r="E96" s="6"/>
      <c r="G96" s="6">
        <v>1</v>
      </c>
      <c r="H96" s="6"/>
      <c r="J96" s="113"/>
      <c r="K96" s="18"/>
      <c r="L96" s="18"/>
      <c r="M96" s="18"/>
      <c r="N96" s="18"/>
      <c r="O96" s="18"/>
      <c r="P96" s="18"/>
      <c r="Q96" s="17"/>
      <c r="R96" s="17"/>
      <c r="S96" s="17"/>
      <c r="T96" s="17"/>
      <c r="U96" s="17"/>
      <c r="V96" s="17"/>
      <c r="W96" s="17">
        <v>5</v>
      </c>
      <c r="X96" s="9">
        <v>1</v>
      </c>
      <c r="Y96" s="35">
        <f t="shared" si="5"/>
        <v>5</v>
      </c>
      <c r="Z96" s="4">
        <v>2</v>
      </c>
      <c r="AA96" s="38">
        <f>(Z96-Y96)/Y96</f>
        <v>-0.6</v>
      </c>
    </row>
    <row r="97" spans="1:27" ht="13.5" customHeight="1">
      <c r="A97" s="30">
        <v>96</v>
      </c>
      <c r="B97" s="31" t="s">
        <v>15</v>
      </c>
      <c r="C97" s="5" t="s">
        <v>219</v>
      </c>
      <c r="D97" s="3">
        <v>1996</v>
      </c>
      <c r="E97" s="6"/>
      <c r="G97" s="6">
        <v>1</v>
      </c>
      <c r="H97" s="6"/>
      <c r="J97" s="113"/>
      <c r="K97" s="18"/>
      <c r="L97" s="18"/>
      <c r="M97" s="18"/>
      <c r="N97" s="18"/>
      <c r="O97" s="18"/>
      <c r="P97" s="18"/>
      <c r="Q97" s="17"/>
      <c r="R97" s="17"/>
      <c r="S97" s="17"/>
      <c r="T97" s="17">
        <v>1.2</v>
      </c>
      <c r="U97" s="17">
        <v>2.1</v>
      </c>
      <c r="V97" s="17">
        <v>2.6</v>
      </c>
      <c r="W97" s="17">
        <v>5</v>
      </c>
      <c r="X97" s="9">
        <v>1</v>
      </c>
      <c r="Y97" s="35">
        <f t="shared" si="5"/>
        <v>10.9</v>
      </c>
      <c r="Z97" s="4">
        <v>5</v>
      </c>
      <c r="AA97" s="38">
        <f>(Z97-Y97)/Y97</f>
        <v>-0.5412844036697247</v>
      </c>
    </row>
    <row r="98" spans="1:27" ht="13.5" customHeight="1">
      <c r="A98" s="30">
        <v>97</v>
      </c>
      <c r="B98" s="31" t="s">
        <v>15</v>
      </c>
      <c r="C98" s="5" t="s">
        <v>220</v>
      </c>
      <c r="D98" s="3">
        <v>1996</v>
      </c>
      <c r="E98" s="6"/>
      <c r="G98" s="6">
        <v>1</v>
      </c>
      <c r="H98" s="6"/>
      <c r="J98" s="113"/>
      <c r="K98" s="18"/>
      <c r="L98" s="18"/>
      <c r="M98" s="18"/>
      <c r="N98" s="18"/>
      <c r="O98" s="18"/>
      <c r="P98" s="18"/>
      <c r="Q98" s="17"/>
      <c r="R98" s="17"/>
      <c r="S98" s="17"/>
      <c r="T98" s="17">
        <v>1.2</v>
      </c>
      <c r="U98" s="17">
        <v>2.1</v>
      </c>
      <c r="V98" s="17">
        <v>2.6</v>
      </c>
      <c r="W98" s="17">
        <v>5</v>
      </c>
      <c r="X98" s="9">
        <v>1</v>
      </c>
      <c r="Y98" s="35">
        <f t="shared" si="5"/>
        <v>10.9</v>
      </c>
      <c r="Z98" s="4">
        <v>5</v>
      </c>
      <c r="AA98" s="38">
        <f>(Z98-Y98)/Y98</f>
        <v>-0.5412844036697247</v>
      </c>
    </row>
    <row r="99" spans="1:27" ht="13.5" customHeight="1">
      <c r="A99" s="30">
        <v>98</v>
      </c>
      <c r="B99" s="31" t="s">
        <v>15</v>
      </c>
      <c r="C99" s="5" t="s">
        <v>186</v>
      </c>
      <c r="D99" s="3">
        <v>1996</v>
      </c>
      <c r="E99" s="6"/>
      <c r="G99" s="6">
        <v>1</v>
      </c>
      <c r="H99" s="6"/>
      <c r="J99" s="113"/>
      <c r="K99" s="18"/>
      <c r="L99" s="18"/>
      <c r="M99" s="18"/>
      <c r="N99" s="18"/>
      <c r="O99" s="18"/>
      <c r="P99" s="18"/>
      <c r="Q99" s="17"/>
      <c r="R99" s="17"/>
      <c r="S99" s="17"/>
      <c r="T99" s="17"/>
      <c r="U99" s="17"/>
      <c r="V99" s="17"/>
      <c r="W99" s="22">
        <v>10</v>
      </c>
      <c r="X99" s="9">
        <v>1</v>
      </c>
      <c r="Y99" s="35">
        <f t="shared" si="5"/>
        <v>10</v>
      </c>
      <c r="Z99" s="4">
        <v>5</v>
      </c>
      <c r="AA99" s="38">
        <f>(Z99-Y99)/Y99</f>
        <v>-0.5</v>
      </c>
    </row>
    <row r="100" spans="1:27" ht="13.5" customHeight="1">
      <c r="A100" s="30">
        <v>99</v>
      </c>
      <c r="B100" s="31" t="s">
        <v>15</v>
      </c>
      <c r="C100" s="31" t="s">
        <v>94</v>
      </c>
      <c r="D100" s="3">
        <v>1997</v>
      </c>
      <c r="E100" s="6">
        <v>1</v>
      </c>
      <c r="K100" s="17"/>
      <c r="L100" s="17"/>
      <c r="M100" s="17"/>
      <c r="N100" s="17"/>
      <c r="O100" s="17"/>
      <c r="P100" s="17"/>
      <c r="Q100" s="17"/>
      <c r="R100" s="17">
        <v>1.3</v>
      </c>
      <c r="S100" s="17">
        <v>1.6</v>
      </c>
      <c r="T100" s="17">
        <v>2.5</v>
      </c>
      <c r="U100" s="17">
        <v>2.6</v>
      </c>
      <c r="V100" s="17">
        <v>3.1</v>
      </c>
      <c r="W100" s="17">
        <v>5</v>
      </c>
      <c r="X100" s="9">
        <v>1</v>
      </c>
      <c r="Y100" s="35">
        <f t="shared" si="5"/>
        <v>16.1</v>
      </c>
      <c r="Z100" s="4">
        <v>16</v>
      </c>
      <c r="AA100" s="38">
        <f t="shared" si="7"/>
        <v>-0.0062111801242236905</v>
      </c>
    </row>
    <row r="101" spans="1:27" ht="13.5" customHeight="1">
      <c r="A101" s="30">
        <v>100</v>
      </c>
      <c r="B101" s="31" t="s">
        <v>15</v>
      </c>
      <c r="C101" s="31" t="s">
        <v>94</v>
      </c>
      <c r="D101" s="3">
        <v>1997</v>
      </c>
      <c r="E101" s="6"/>
      <c r="G101" s="6">
        <v>1</v>
      </c>
      <c r="H101" s="6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>
        <v>5</v>
      </c>
      <c r="X101" s="9">
        <v>1</v>
      </c>
      <c r="Y101" s="35">
        <f aca="true" t="shared" si="8" ref="Y101:Y135">SUM(J101:W101)*X101*SUM(E101:I101)</f>
        <v>5</v>
      </c>
      <c r="Z101" s="4">
        <v>4.2</v>
      </c>
      <c r="AA101" s="38">
        <f t="shared" si="7"/>
        <v>-0.15999999999999998</v>
      </c>
    </row>
    <row r="102" spans="1:27" ht="13.5" customHeight="1">
      <c r="A102" s="30">
        <v>101</v>
      </c>
      <c r="B102" s="31" t="s">
        <v>15</v>
      </c>
      <c r="C102" s="31" t="s">
        <v>94</v>
      </c>
      <c r="D102" s="3">
        <v>1997</v>
      </c>
      <c r="E102" s="6"/>
      <c r="H102" s="3">
        <v>1</v>
      </c>
      <c r="K102" s="17"/>
      <c r="L102" s="17"/>
      <c r="M102" s="17"/>
      <c r="N102" s="17"/>
      <c r="O102" s="17"/>
      <c r="P102" s="17"/>
      <c r="Q102" s="17"/>
      <c r="R102" s="17">
        <v>1.3</v>
      </c>
      <c r="S102" s="17">
        <v>1.6</v>
      </c>
      <c r="T102" s="17">
        <v>2.5</v>
      </c>
      <c r="U102" s="17">
        <v>2.6</v>
      </c>
      <c r="V102" s="17">
        <v>3.1</v>
      </c>
      <c r="W102" s="17">
        <v>5</v>
      </c>
      <c r="X102" s="9">
        <v>1</v>
      </c>
      <c r="Y102" s="35">
        <f t="shared" si="8"/>
        <v>16.1</v>
      </c>
      <c r="Z102" s="4">
        <v>10</v>
      </c>
      <c r="AA102" s="38">
        <f>(Z102-Y102)/Y102</f>
        <v>-0.3788819875776398</v>
      </c>
    </row>
    <row r="103" spans="1:27" ht="13.5" customHeight="1">
      <c r="A103" s="30">
        <v>102</v>
      </c>
      <c r="B103" s="31" t="s">
        <v>15</v>
      </c>
      <c r="C103" s="5" t="s">
        <v>95</v>
      </c>
      <c r="D103" s="3">
        <v>1997</v>
      </c>
      <c r="E103" s="6"/>
      <c r="G103" s="6">
        <v>3</v>
      </c>
      <c r="H103" s="6"/>
      <c r="J103" s="113"/>
      <c r="K103" s="18"/>
      <c r="L103" s="18"/>
      <c r="M103" s="18"/>
      <c r="N103" s="18"/>
      <c r="O103" s="18"/>
      <c r="P103" s="18"/>
      <c r="Q103" s="17"/>
      <c r="R103" s="17"/>
      <c r="S103" s="17"/>
      <c r="T103" s="17"/>
      <c r="U103" s="17"/>
      <c r="V103" s="17"/>
      <c r="W103" s="17">
        <v>5</v>
      </c>
      <c r="X103" s="9">
        <v>1</v>
      </c>
      <c r="Y103" s="35">
        <f t="shared" si="8"/>
        <v>15</v>
      </c>
      <c r="Z103" s="4">
        <v>6</v>
      </c>
      <c r="AA103" s="38">
        <f t="shared" si="7"/>
        <v>-0.6</v>
      </c>
    </row>
    <row r="104" spans="1:27" ht="13.5" customHeight="1">
      <c r="A104" s="30">
        <v>103</v>
      </c>
      <c r="B104" s="31" t="s">
        <v>15</v>
      </c>
      <c r="C104" s="5" t="s">
        <v>96</v>
      </c>
      <c r="D104" s="3">
        <v>1997</v>
      </c>
      <c r="E104" s="6">
        <v>1</v>
      </c>
      <c r="G104" s="6"/>
      <c r="H104" s="6"/>
      <c r="J104" s="113"/>
      <c r="K104" s="18"/>
      <c r="L104" s="18"/>
      <c r="M104" s="18"/>
      <c r="N104" s="18"/>
      <c r="O104" s="18"/>
      <c r="P104" s="18"/>
      <c r="Q104" s="17"/>
      <c r="R104" s="17"/>
      <c r="S104" s="17"/>
      <c r="T104" s="17">
        <v>1.3</v>
      </c>
      <c r="U104" s="17">
        <v>2.5</v>
      </c>
      <c r="V104" s="17">
        <v>3.1</v>
      </c>
      <c r="W104" s="17">
        <v>5</v>
      </c>
      <c r="X104" s="9">
        <v>1</v>
      </c>
      <c r="Y104" s="35">
        <f t="shared" si="8"/>
        <v>11.9</v>
      </c>
      <c r="Z104" s="4">
        <v>12</v>
      </c>
      <c r="AA104" s="38">
        <f t="shared" si="7"/>
        <v>0.008403361344537785</v>
      </c>
    </row>
    <row r="105" spans="1:27" ht="13.5" customHeight="1">
      <c r="A105" s="30">
        <v>104</v>
      </c>
      <c r="B105" s="31" t="s">
        <v>15</v>
      </c>
      <c r="C105" s="5" t="s">
        <v>96</v>
      </c>
      <c r="D105" s="3">
        <v>1997</v>
      </c>
      <c r="E105" s="6">
        <v>1</v>
      </c>
      <c r="G105" s="6"/>
      <c r="H105" s="6"/>
      <c r="J105" s="113"/>
      <c r="K105" s="18"/>
      <c r="L105" s="18"/>
      <c r="M105" s="18"/>
      <c r="N105" s="18"/>
      <c r="O105" s="18"/>
      <c r="P105" s="18"/>
      <c r="Q105" s="17"/>
      <c r="R105" s="17"/>
      <c r="S105" s="17"/>
      <c r="T105" s="17">
        <v>1.3</v>
      </c>
      <c r="U105" s="17">
        <v>2.5</v>
      </c>
      <c r="V105" s="17">
        <v>3.1</v>
      </c>
      <c r="W105" s="17">
        <v>5</v>
      </c>
      <c r="X105" s="9">
        <v>1</v>
      </c>
      <c r="Y105" s="35">
        <f t="shared" si="8"/>
        <v>11.9</v>
      </c>
      <c r="Z105" s="4">
        <v>10</v>
      </c>
      <c r="AA105" s="38">
        <f t="shared" si="7"/>
        <v>-0.1596638655462185</v>
      </c>
    </row>
    <row r="106" spans="1:27" ht="13.5" customHeight="1">
      <c r="A106" s="30">
        <v>105</v>
      </c>
      <c r="B106" s="31" t="s">
        <v>15</v>
      </c>
      <c r="C106" s="5" t="s">
        <v>97</v>
      </c>
      <c r="D106" s="3">
        <v>1997</v>
      </c>
      <c r="E106" s="6">
        <v>1</v>
      </c>
      <c r="J106" s="113">
        <v>0.1</v>
      </c>
      <c r="K106" s="18">
        <v>0.2</v>
      </c>
      <c r="L106" s="18">
        <v>0.5</v>
      </c>
      <c r="M106" s="18">
        <v>1</v>
      </c>
      <c r="N106" s="18">
        <v>1.2</v>
      </c>
      <c r="O106" s="18">
        <v>1.3</v>
      </c>
      <c r="P106" s="18">
        <v>1.4</v>
      </c>
      <c r="Q106" s="17">
        <v>1.6</v>
      </c>
      <c r="R106" s="17">
        <v>2</v>
      </c>
      <c r="S106" s="17">
        <v>2.1</v>
      </c>
      <c r="T106" s="17">
        <v>2.3</v>
      </c>
      <c r="U106" s="17">
        <v>2.5</v>
      </c>
      <c r="V106" s="17">
        <v>3.1</v>
      </c>
      <c r="W106" s="17">
        <v>5</v>
      </c>
      <c r="X106" s="9">
        <v>1</v>
      </c>
      <c r="Y106" s="35">
        <f t="shared" si="8"/>
        <v>24.3</v>
      </c>
      <c r="Z106" s="4">
        <v>25</v>
      </c>
      <c r="AA106" s="38">
        <f t="shared" si="7"/>
        <v>0.028806584362139887</v>
      </c>
    </row>
    <row r="107" spans="1:27" ht="13.5" customHeight="1">
      <c r="A107" s="30">
        <v>106</v>
      </c>
      <c r="B107" s="31" t="s">
        <v>15</v>
      </c>
      <c r="C107" s="5" t="s">
        <v>97</v>
      </c>
      <c r="D107" s="3">
        <v>1997</v>
      </c>
      <c r="E107" s="6">
        <v>2</v>
      </c>
      <c r="J107" s="113">
        <v>0.1</v>
      </c>
      <c r="K107" s="18">
        <v>0.2</v>
      </c>
      <c r="L107" s="18">
        <v>0.5</v>
      </c>
      <c r="M107" s="18">
        <v>1</v>
      </c>
      <c r="N107" s="18">
        <v>1.2</v>
      </c>
      <c r="O107" s="18">
        <v>1.3</v>
      </c>
      <c r="P107" s="18">
        <v>1.4</v>
      </c>
      <c r="Q107" s="17">
        <v>1.6</v>
      </c>
      <c r="R107" s="17">
        <v>2</v>
      </c>
      <c r="S107" s="17">
        <v>2.1</v>
      </c>
      <c r="T107" s="17">
        <v>2.3</v>
      </c>
      <c r="U107" s="17">
        <v>2.5</v>
      </c>
      <c r="V107" s="17">
        <v>3.1</v>
      </c>
      <c r="W107" s="17">
        <v>5</v>
      </c>
      <c r="X107" s="9">
        <v>1</v>
      </c>
      <c r="Y107" s="35">
        <f t="shared" si="8"/>
        <v>48.6</v>
      </c>
      <c r="Z107" s="4">
        <v>39.4</v>
      </c>
      <c r="AA107" s="38">
        <f t="shared" si="7"/>
        <v>-0.1893004115226338</v>
      </c>
    </row>
    <row r="108" spans="1:27" ht="13.5" customHeight="1">
      <c r="A108" s="30">
        <v>107</v>
      </c>
      <c r="B108" s="31" t="s">
        <v>15</v>
      </c>
      <c r="C108" s="5" t="s">
        <v>98</v>
      </c>
      <c r="D108" s="3">
        <v>1997</v>
      </c>
      <c r="E108" s="6">
        <v>1</v>
      </c>
      <c r="J108" s="113"/>
      <c r="K108" s="18"/>
      <c r="L108" s="18"/>
      <c r="M108" s="18"/>
      <c r="N108" s="18"/>
      <c r="O108" s="18"/>
      <c r="P108" s="18"/>
      <c r="Q108" s="17"/>
      <c r="R108" s="17"/>
      <c r="S108" s="17"/>
      <c r="T108" s="17"/>
      <c r="U108" s="22">
        <v>10</v>
      </c>
      <c r="V108" s="22">
        <v>20</v>
      </c>
      <c r="W108" s="22">
        <v>50</v>
      </c>
      <c r="X108" s="9">
        <v>1</v>
      </c>
      <c r="Y108" s="35">
        <f t="shared" si="8"/>
        <v>80</v>
      </c>
      <c r="Z108" s="4">
        <v>80</v>
      </c>
      <c r="AA108" s="38">
        <f t="shared" si="7"/>
        <v>0</v>
      </c>
    </row>
    <row r="109" spans="1:27" ht="13.5" customHeight="1">
      <c r="A109" s="30">
        <v>108</v>
      </c>
      <c r="B109" s="31" t="s">
        <v>15</v>
      </c>
      <c r="C109" s="5" t="s">
        <v>279</v>
      </c>
      <c r="D109" s="3">
        <v>1997</v>
      </c>
      <c r="E109" s="6"/>
      <c r="G109" s="6">
        <v>1</v>
      </c>
      <c r="H109" s="6"/>
      <c r="J109" s="113"/>
      <c r="K109" s="18"/>
      <c r="L109" s="18"/>
      <c r="M109" s="18"/>
      <c r="N109" s="18"/>
      <c r="O109" s="18"/>
      <c r="P109" s="18"/>
      <c r="Q109" s="17"/>
      <c r="R109" s="17"/>
      <c r="S109" s="17"/>
      <c r="T109" s="17"/>
      <c r="U109" s="22"/>
      <c r="V109" s="22"/>
      <c r="W109" s="22">
        <v>10</v>
      </c>
      <c r="X109" s="9">
        <v>1</v>
      </c>
      <c r="Y109" s="35">
        <f t="shared" si="8"/>
        <v>10</v>
      </c>
      <c r="Z109" s="4">
        <v>9</v>
      </c>
      <c r="AA109" s="38">
        <f>(Z109-Y109)/Y109</f>
        <v>-0.1</v>
      </c>
    </row>
    <row r="110" spans="1:27" ht="13.5" customHeight="1">
      <c r="A110" s="30">
        <v>109</v>
      </c>
      <c r="B110" s="31" t="s">
        <v>15</v>
      </c>
      <c r="C110" s="31" t="s">
        <v>99</v>
      </c>
      <c r="D110" s="3">
        <v>1997</v>
      </c>
      <c r="G110" s="6">
        <v>1</v>
      </c>
      <c r="H110" s="6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>
        <v>5</v>
      </c>
      <c r="X110" s="9">
        <v>1</v>
      </c>
      <c r="Y110" s="35">
        <f t="shared" si="8"/>
        <v>5</v>
      </c>
      <c r="Z110" s="4">
        <v>2</v>
      </c>
      <c r="AA110" s="38">
        <f t="shared" si="7"/>
        <v>-0.6</v>
      </c>
    </row>
    <row r="111" spans="1:27" ht="13.5" customHeight="1">
      <c r="A111" s="30">
        <v>110</v>
      </c>
      <c r="B111" s="31" t="s">
        <v>15</v>
      </c>
      <c r="C111" s="31" t="s">
        <v>99</v>
      </c>
      <c r="D111" s="3">
        <v>1997</v>
      </c>
      <c r="G111" s="6"/>
      <c r="H111" s="6">
        <v>1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>
        <v>5</v>
      </c>
      <c r="X111" s="9">
        <v>1</v>
      </c>
      <c r="Y111" s="35">
        <f>SUM(J111:W111)*X111*SUM(E111:I111)</f>
        <v>5</v>
      </c>
      <c r="Z111" s="4">
        <v>5</v>
      </c>
      <c r="AA111" s="38">
        <f>(Z111-Y111)/Y111</f>
        <v>0</v>
      </c>
    </row>
    <row r="112" spans="1:27" ht="13.5" customHeight="1">
      <c r="A112" s="30">
        <v>111</v>
      </c>
      <c r="B112" s="31" t="s">
        <v>15</v>
      </c>
      <c r="C112" s="31" t="s">
        <v>280</v>
      </c>
      <c r="D112" s="3">
        <v>1997</v>
      </c>
      <c r="G112" s="6"/>
      <c r="H112" s="6"/>
      <c r="I112" s="3">
        <v>1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28">
        <v>55</v>
      </c>
      <c r="X112" s="9">
        <v>1</v>
      </c>
      <c r="Y112" s="35">
        <f t="shared" si="8"/>
        <v>55</v>
      </c>
      <c r="Z112" s="4">
        <v>35</v>
      </c>
      <c r="AA112" s="38">
        <f t="shared" si="7"/>
        <v>-0.36363636363636365</v>
      </c>
    </row>
    <row r="113" spans="1:27" ht="13.5" customHeight="1">
      <c r="A113" s="30">
        <v>112</v>
      </c>
      <c r="B113" s="31" t="s">
        <v>15</v>
      </c>
      <c r="C113" s="5" t="s">
        <v>100</v>
      </c>
      <c r="D113" s="3">
        <v>1998</v>
      </c>
      <c r="E113" s="6">
        <v>1</v>
      </c>
      <c r="J113" s="113"/>
      <c r="K113" s="18"/>
      <c r="L113" s="18"/>
      <c r="M113" s="18"/>
      <c r="N113" s="18"/>
      <c r="O113" s="18"/>
      <c r="P113" s="18"/>
      <c r="Q113" s="17"/>
      <c r="R113" s="17"/>
      <c r="S113" s="17"/>
      <c r="T113" s="17">
        <v>1.3</v>
      </c>
      <c r="U113" s="17">
        <v>2.5</v>
      </c>
      <c r="V113" s="17">
        <v>3.1</v>
      </c>
      <c r="W113" s="17">
        <v>5</v>
      </c>
      <c r="X113" s="9">
        <v>1</v>
      </c>
      <c r="Y113" s="35">
        <f t="shared" si="8"/>
        <v>11.9</v>
      </c>
      <c r="Z113" s="4">
        <v>16</v>
      </c>
      <c r="AA113" s="38">
        <f>(Z113-Y113)/Y113</f>
        <v>0.34453781512605036</v>
      </c>
    </row>
    <row r="114" spans="1:27" ht="13.5" customHeight="1">
      <c r="A114" s="30">
        <v>113</v>
      </c>
      <c r="B114" s="31" t="s">
        <v>15</v>
      </c>
      <c r="C114" s="5" t="s">
        <v>101</v>
      </c>
      <c r="D114" s="3">
        <v>1998</v>
      </c>
      <c r="G114" s="6">
        <v>1</v>
      </c>
      <c r="H114" s="6"/>
      <c r="J114" s="113"/>
      <c r="K114" s="18"/>
      <c r="L114" s="18"/>
      <c r="M114" s="18"/>
      <c r="N114" s="18"/>
      <c r="O114" s="18"/>
      <c r="P114" s="18"/>
      <c r="Q114" s="17"/>
      <c r="R114" s="17"/>
      <c r="S114" s="17"/>
      <c r="T114" s="17">
        <v>1.3</v>
      </c>
      <c r="U114" s="17">
        <v>2.5</v>
      </c>
      <c r="V114" s="17">
        <v>3.1</v>
      </c>
      <c r="W114" s="17">
        <v>5</v>
      </c>
      <c r="X114" s="9">
        <v>1</v>
      </c>
      <c r="Y114" s="35">
        <f t="shared" si="8"/>
        <v>11.9</v>
      </c>
      <c r="Z114" s="4">
        <v>14</v>
      </c>
      <c r="AA114" s="38">
        <f>(Z114-Y114)/Y114</f>
        <v>0.17647058823529407</v>
      </c>
    </row>
    <row r="115" spans="1:27" ht="13.5" customHeight="1">
      <c r="A115" s="30">
        <v>114</v>
      </c>
      <c r="B115" s="31" t="s">
        <v>15</v>
      </c>
      <c r="C115" s="5" t="s">
        <v>102</v>
      </c>
      <c r="D115" s="3">
        <v>1998</v>
      </c>
      <c r="G115" s="6">
        <v>1</v>
      </c>
      <c r="H115" s="6"/>
      <c r="J115" s="113"/>
      <c r="K115" s="18"/>
      <c r="L115" s="18"/>
      <c r="M115" s="18"/>
      <c r="N115" s="18"/>
      <c r="O115" s="18"/>
      <c r="P115" s="18"/>
      <c r="Q115" s="17"/>
      <c r="R115" s="17"/>
      <c r="S115" s="17"/>
      <c r="T115" s="17"/>
      <c r="U115" s="17"/>
      <c r="V115" s="17"/>
      <c r="W115" s="17">
        <v>5</v>
      </c>
      <c r="X115" s="9">
        <v>1</v>
      </c>
      <c r="Y115" s="35">
        <f t="shared" si="8"/>
        <v>5</v>
      </c>
      <c r="Z115" s="4">
        <v>7</v>
      </c>
      <c r="AA115" s="38">
        <f>(Z115-Y115)/Y115</f>
        <v>0.4</v>
      </c>
    </row>
    <row r="116" spans="1:27" ht="13.5" customHeight="1">
      <c r="A116" s="30">
        <v>115</v>
      </c>
      <c r="B116" s="31" t="s">
        <v>15</v>
      </c>
      <c r="C116" s="5" t="s">
        <v>103</v>
      </c>
      <c r="D116" s="3">
        <v>1998</v>
      </c>
      <c r="G116" s="6">
        <v>1</v>
      </c>
      <c r="H116" s="6"/>
      <c r="J116" s="113"/>
      <c r="K116" s="18"/>
      <c r="L116" s="18"/>
      <c r="M116" s="18"/>
      <c r="N116" s="18"/>
      <c r="O116" s="18"/>
      <c r="P116" s="18"/>
      <c r="Q116" s="17"/>
      <c r="R116" s="17"/>
      <c r="S116" s="17"/>
      <c r="T116" s="17"/>
      <c r="U116" s="17"/>
      <c r="V116" s="17"/>
      <c r="W116" s="17">
        <v>5</v>
      </c>
      <c r="X116" s="9">
        <v>1</v>
      </c>
      <c r="Y116" s="35">
        <f t="shared" si="8"/>
        <v>5</v>
      </c>
      <c r="Z116" s="4">
        <v>7</v>
      </c>
      <c r="AA116" s="38">
        <f aca="true" t="shared" si="9" ref="AA116:AA122">(Z116-Y116)/Y116</f>
        <v>0.4</v>
      </c>
    </row>
    <row r="117" spans="1:27" ht="13.5" customHeight="1">
      <c r="A117" s="30">
        <v>116</v>
      </c>
      <c r="B117" s="31" t="s">
        <v>15</v>
      </c>
      <c r="C117" s="5" t="s">
        <v>103</v>
      </c>
      <c r="D117" s="3">
        <v>1998</v>
      </c>
      <c r="E117" s="6">
        <v>1</v>
      </c>
      <c r="G117" s="6"/>
      <c r="H117" s="6"/>
      <c r="J117" s="113"/>
      <c r="K117" s="18"/>
      <c r="L117" s="18"/>
      <c r="M117" s="18"/>
      <c r="N117" s="18"/>
      <c r="O117" s="18"/>
      <c r="P117" s="18"/>
      <c r="Q117" s="17"/>
      <c r="R117" s="17">
        <v>1.3</v>
      </c>
      <c r="S117" s="17">
        <v>1.6</v>
      </c>
      <c r="T117" s="17">
        <v>2.5</v>
      </c>
      <c r="U117" s="17">
        <v>2.6</v>
      </c>
      <c r="V117" s="17">
        <v>3.1</v>
      </c>
      <c r="W117" s="17">
        <v>5</v>
      </c>
      <c r="X117" s="9">
        <v>1</v>
      </c>
      <c r="Y117" s="35">
        <f t="shared" si="8"/>
        <v>16.1</v>
      </c>
      <c r="Z117" s="4">
        <v>16</v>
      </c>
      <c r="AA117" s="38">
        <f t="shared" si="9"/>
        <v>-0.0062111801242236905</v>
      </c>
    </row>
    <row r="118" spans="1:27" ht="13.5" customHeight="1">
      <c r="A118" s="30">
        <v>117</v>
      </c>
      <c r="B118" s="31" t="s">
        <v>15</v>
      </c>
      <c r="C118" s="5" t="s">
        <v>103</v>
      </c>
      <c r="D118" s="3">
        <v>1998</v>
      </c>
      <c r="E118" s="6">
        <v>1</v>
      </c>
      <c r="G118" s="6"/>
      <c r="H118" s="6"/>
      <c r="J118" s="113"/>
      <c r="K118" s="18"/>
      <c r="L118" s="18"/>
      <c r="M118" s="18"/>
      <c r="N118" s="18"/>
      <c r="O118" s="18"/>
      <c r="P118" s="18"/>
      <c r="Q118" s="17"/>
      <c r="R118" s="17">
        <v>1.3</v>
      </c>
      <c r="S118" s="17">
        <v>1.6</v>
      </c>
      <c r="T118" s="17">
        <v>2.5</v>
      </c>
      <c r="U118" s="17">
        <v>2.6</v>
      </c>
      <c r="V118" s="17">
        <v>3.1</v>
      </c>
      <c r="W118" s="17">
        <v>5</v>
      </c>
      <c r="X118" s="9">
        <v>4</v>
      </c>
      <c r="Y118" s="35">
        <f t="shared" si="8"/>
        <v>64.4</v>
      </c>
      <c r="Z118" s="4">
        <v>64</v>
      </c>
      <c r="AA118" s="38">
        <f t="shared" si="9"/>
        <v>-0.0062111801242236905</v>
      </c>
    </row>
    <row r="119" spans="1:27" ht="13.5" customHeight="1">
      <c r="A119" s="30">
        <v>118</v>
      </c>
      <c r="B119" s="31" t="s">
        <v>15</v>
      </c>
      <c r="C119" s="5" t="s">
        <v>103</v>
      </c>
      <c r="D119" s="3">
        <v>1998</v>
      </c>
      <c r="E119" s="6">
        <v>1</v>
      </c>
      <c r="G119" s="6"/>
      <c r="H119" s="6"/>
      <c r="J119" s="113"/>
      <c r="K119" s="18"/>
      <c r="L119" s="18"/>
      <c r="M119" s="18"/>
      <c r="N119" s="18"/>
      <c r="O119" s="18"/>
      <c r="P119" s="18"/>
      <c r="Q119" s="17"/>
      <c r="R119" s="17">
        <v>1.3</v>
      </c>
      <c r="S119" s="17">
        <v>1.6</v>
      </c>
      <c r="T119" s="17">
        <v>2.5</v>
      </c>
      <c r="U119" s="17">
        <v>2.6</v>
      </c>
      <c r="V119" s="17">
        <v>3.1</v>
      </c>
      <c r="W119" s="17">
        <v>5</v>
      </c>
      <c r="X119" s="9">
        <v>1</v>
      </c>
      <c r="Y119" s="35">
        <f t="shared" si="8"/>
        <v>16.1</v>
      </c>
      <c r="Z119" s="4">
        <v>18</v>
      </c>
      <c r="AA119" s="38">
        <f t="shared" si="9"/>
        <v>0.11801242236024835</v>
      </c>
    </row>
    <row r="120" spans="1:27" ht="13.5" customHeight="1">
      <c r="A120" s="30">
        <v>119</v>
      </c>
      <c r="B120" s="31" t="s">
        <v>15</v>
      </c>
      <c r="C120" s="5" t="s">
        <v>104</v>
      </c>
      <c r="D120" s="3">
        <v>1999</v>
      </c>
      <c r="G120" s="6">
        <v>1</v>
      </c>
      <c r="H120" s="6"/>
      <c r="J120" s="113"/>
      <c r="K120" s="18"/>
      <c r="L120" s="18"/>
      <c r="M120" s="18"/>
      <c r="N120" s="18"/>
      <c r="O120" s="18"/>
      <c r="P120" s="18"/>
      <c r="Q120" s="17"/>
      <c r="R120" s="17"/>
      <c r="S120" s="17"/>
      <c r="T120" s="17"/>
      <c r="U120" s="17"/>
      <c r="V120" s="17"/>
      <c r="W120" s="22">
        <v>10</v>
      </c>
      <c r="X120" s="9">
        <v>1</v>
      </c>
      <c r="Y120" s="35">
        <f t="shared" si="8"/>
        <v>10</v>
      </c>
      <c r="Z120" s="4">
        <v>14</v>
      </c>
      <c r="AA120" s="38">
        <f t="shared" si="9"/>
        <v>0.4</v>
      </c>
    </row>
    <row r="121" spans="1:27" ht="13.5" customHeight="1">
      <c r="A121" s="30">
        <v>120</v>
      </c>
      <c r="B121" s="31" t="s">
        <v>15</v>
      </c>
      <c r="C121" s="31" t="s">
        <v>105</v>
      </c>
      <c r="D121" s="3">
        <v>1999</v>
      </c>
      <c r="E121" s="6">
        <v>1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>
        <v>1.3</v>
      </c>
      <c r="U121" s="17">
        <v>2.5</v>
      </c>
      <c r="V121" s="17">
        <v>3.1</v>
      </c>
      <c r="W121" s="17">
        <v>5</v>
      </c>
      <c r="X121" s="9">
        <v>1</v>
      </c>
      <c r="Y121" s="35">
        <f t="shared" si="8"/>
        <v>11.9</v>
      </c>
      <c r="Z121" s="4">
        <v>18</v>
      </c>
      <c r="AA121" s="38">
        <f t="shared" si="9"/>
        <v>0.5126050420168067</v>
      </c>
    </row>
    <row r="122" spans="1:27" s="61" customFormat="1" ht="13.5" customHeight="1">
      <c r="A122" s="30">
        <v>121</v>
      </c>
      <c r="B122" s="31" t="s">
        <v>15</v>
      </c>
      <c r="C122" s="31" t="s">
        <v>221</v>
      </c>
      <c r="D122" s="126">
        <v>1999</v>
      </c>
      <c r="E122" s="59"/>
      <c r="F122" s="59"/>
      <c r="G122" s="59"/>
      <c r="H122" s="59"/>
      <c r="I122" s="125">
        <v>1</v>
      </c>
      <c r="J122" s="115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161">
        <v>120</v>
      </c>
      <c r="W122" s="161"/>
      <c r="X122" s="48">
        <v>1</v>
      </c>
      <c r="Y122" s="35">
        <f t="shared" si="8"/>
        <v>120</v>
      </c>
      <c r="Z122" s="127">
        <v>180</v>
      </c>
      <c r="AA122" s="38">
        <f t="shared" si="9"/>
        <v>0.5</v>
      </c>
    </row>
    <row r="123" spans="1:27" ht="13.5" customHeight="1">
      <c r="A123" s="30">
        <v>122</v>
      </c>
      <c r="B123" s="31" t="s">
        <v>15</v>
      </c>
      <c r="C123" s="5" t="s">
        <v>106</v>
      </c>
      <c r="D123" s="3">
        <v>1999</v>
      </c>
      <c r="G123" s="6">
        <v>1</v>
      </c>
      <c r="H123" s="6"/>
      <c r="J123" s="113"/>
      <c r="K123" s="18"/>
      <c r="L123" s="18"/>
      <c r="M123" s="18"/>
      <c r="N123" s="18"/>
      <c r="O123" s="18"/>
      <c r="P123" s="18"/>
      <c r="Q123" s="17"/>
      <c r="R123" s="17"/>
      <c r="S123" s="17"/>
      <c r="T123" s="17">
        <v>1.3</v>
      </c>
      <c r="U123" s="17">
        <v>2.5</v>
      </c>
      <c r="V123" s="17">
        <v>3.1</v>
      </c>
      <c r="W123" s="17">
        <v>5</v>
      </c>
      <c r="X123" s="9">
        <v>1</v>
      </c>
      <c r="Y123" s="35">
        <f t="shared" si="8"/>
        <v>11.9</v>
      </c>
      <c r="Z123" s="4">
        <v>14</v>
      </c>
      <c r="AA123" s="38">
        <f>(Z123-Y123)/Y123</f>
        <v>0.17647058823529407</v>
      </c>
    </row>
    <row r="124" spans="1:27" ht="13.5" customHeight="1">
      <c r="A124" s="30">
        <v>123</v>
      </c>
      <c r="B124" s="31" t="s">
        <v>15</v>
      </c>
      <c r="C124" s="31" t="s">
        <v>107</v>
      </c>
      <c r="D124" s="3">
        <v>1999</v>
      </c>
      <c r="G124" s="6">
        <v>1</v>
      </c>
      <c r="H124" s="6"/>
      <c r="J124" s="113">
        <v>0.1</v>
      </c>
      <c r="K124" s="18">
        <v>0.2</v>
      </c>
      <c r="L124" s="18">
        <v>0.5</v>
      </c>
      <c r="M124" s="18">
        <v>1</v>
      </c>
      <c r="N124" s="18">
        <v>1.2</v>
      </c>
      <c r="O124" s="18">
        <v>1.3</v>
      </c>
      <c r="P124" s="18">
        <v>1.4</v>
      </c>
      <c r="Q124" s="17">
        <v>1.6</v>
      </c>
      <c r="R124" s="17">
        <v>2</v>
      </c>
      <c r="S124" s="17">
        <v>2.1</v>
      </c>
      <c r="T124" s="17">
        <v>2.3</v>
      </c>
      <c r="U124" s="17">
        <v>2.5</v>
      </c>
      <c r="V124" s="17">
        <v>3.1</v>
      </c>
      <c r="W124" s="17">
        <v>5</v>
      </c>
      <c r="X124" s="9">
        <v>1</v>
      </c>
      <c r="Y124" s="35">
        <f t="shared" si="8"/>
        <v>24.3</v>
      </c>
      <c r="Z124" s="4">
        <v>22</v>
      </c>
      <c r="AA124" s="38">
        <f>(Z124-Y124)/Y124</f>
        <v>-0.0946502057613169</v>
      </c>
    </row>
    <row r="125" spans="1:27" ht="13.5" customHeight="1">
      <c r="A125" s="30">
        <v>124</v>
      </c>
      <c r="B125" s="31" t="s">
        <v>15</v>
      </c>
      <c r="C125" s="31" t="s">
        <v>108</v>
      </c>
      <c r="D125" s="3">
        <v>1999</v>
      </c>
      <c r="G125" s="6">
        <v>1</v>
      </c>
      <c r="H125" s="6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22">
        <v>10</v>
      </c>
      <c r="V125" s="22">
        <v>20</v>
      </c>
      <c r="W125" s="22">
        <v>50</v>
      </c>
      <c r="X125" s="9">
        <v>1</v>
      </c>
      <c r="Y125" s="35">
        <f t="shared" si="8"/>
        <v>80</v>
      </c>
      <c r="Z125" s="4">
        <v>75</v>
      </c>
      <c r="AA125" s="38">
        <f>(Z125-Y125)/Y125</f>
        <v>-0.0625</v>
      </c>
    </row>
    <row r="126" spans="1:27" ht="13.5" customHeight="1">
      <c r="A126" s="30">
        <v>125</v>
      </c>
      <c r="B126" s="31" t="s">
        <v>15</v>
      </c>
      <c r="C126" s="31" t="s">
        <v>187</v>
      </c>
      <c r="D126" s="3">
        <v>1999</v>
      </c>
      <c r="E126" s="6">
        <v>1</v>
      </c>
      <c r="G126" s="6"/>
      <c r="H126" s="6"/>
      <c r="K126" s="17"/>
      <c r="L126" s="17"/>
      <c r="M126" s="17"/>
      <c r="N126" s="17"/>
      <c r="O126" s="17"/>
      <c r="P126" s="17"/>
      <c r="Q126" s="17"/>
      <c r="R126" s="17"/>
      <c r="S126" s="17">
        <v>1.3</v>
      </c>
      <c r="T126" s="17">
        <v>2.4</v>
      </c>
      <c r="U126" s="17">
        <v>2.5</v>
      </c>
      <c r="V126" s="17">
        <v>2.6</v>
      </c>
      <c r="W126" s="17">
        <v>3.1</v>
      </c>
      <c r="X126" s="9">
        <v>1</v>
      </c>
      <c r="Y126" s="35">
        <f t="shared" si="8"/>
        <v>11.9</v>
      </c>
      <c r="Z126" s="4">
        <v>13</v>
      </c>
      <c r="AA126" s="38">
        <f>(Z126-Y126)/Y126</f>
        <v>0.09243697478991593</v>
      </c>
    </row>
    <row r="127" spans="1:27" ht="13.5" customHeight="1">
      <c r="A127" s="30">
        <v>126</v>
      </c>
      <c r="B127" s="31" t="s">
        <v>15</v>
      </c>
      <c r="C127" s="31" t="s">
        <v>109</v>
      </c>
      <c r="D127" s="3">
        <v>1999</v>
      </c>
      <c r="G127" s="6">
        <v>1</v>
      </c>
      <c r="H127" s="6"/>
      <c r="K127" s="17"/>
      <c r="L127" s="17"/>
      <c r="M127" s="17"/>
      <c r="N127" s="17"/>
      <c r="O127" s="17"/>
      <c r="P127" s="17"/>
      <c r="Q127" s="17"/>
      <c r="R127" s="17">
        <v>1.2</v>
      </c>
      <c r="S127" s="17">
        <v>1.3</v>
      </c>
      <c r="T127" s="17">
        <v>2.5</v>
      </c>
      <c r="U127" s="17">
        <v>2.6</v>
      </c>
      <c r="V127" s="17">
        <v>3.1</v>
      </c>
      <c r="W127" s="17">
        <v>5</v>
      </c>
      <c r="X127" s="9">
        <v>1</v>
      </c>
      <c r="Y127" s="35">
        <f t="shared" si="8"/>
        <v>15.7</v>
      </c>
      <c r="Z127" s="4">
        <v>16</v>
      </c>
      <c r="AA127" s="38">
        <f>(Z127-Y127)/Y127</f>
        <v>0.019108280254777118</v>
      </c>
    </row>
    <row r="128" spans="1:27" ht="13.5" customHeight="1">
      <c r="A128" s="30">
        <v>127</v>
      </c>
      <c r="B128" s="31" t="s">
        <v>205</v>
      </c>
      <c r="C128" s="5" t="s">
        <v>110</v>
      </c>
      <c r="D128" s="3">
        <v>1999</v>
      </c>
      <c r="G128" s="6">
        <v>1</v>
      </c>
      <c r="H128" s="6"/>
      <c r="J128" s="113"/>
      <c r="K128" s="18"/>
      <c r="L128" s="18"/>
      <c r="M128" s="18"/>
      <c r="N128" s="18"/>
      <c r="O128" s="18"/>
      <c r="P128" s="18"/>
      <c r="Q128" s="17"/>
      <c r="R128" s="17"/>
      <c r="S128" s="17"/>
      <c r="T128" s="17">
        <v>2</v>
      </c>
      <c r="U128" s="17">
        <v>2.1</v>
      </c>
      <c r="V128" s="17">
        <v>2.5</v>
      </c>
      <c r="W128" s="17">
        <v>3.1</v>
      </c>
      <c r="X128" s="9">
        <v>1</v>
      </c>
      <c r="Y128" s="35">
        <f t="shared" si="8"/>
        <v>9.7</v>
      </c>
      <c r="Z128" s="4">
        <v>12</v>
      </c>
      <c r="AA128" s="38">
        <f aca="true" t="shared" si="10" ref="AA128:AA135">(Z128-Y128)/Y128</f>
        <v>0.23711340206185577</v>
      </c>
    </row>
    <row r="129" spans="1:27" ht="13.5" customHeight="1">
      <c r="A129" s="30">
        <v>128</v>
      </c>
      <c r="B129" s="31" t="s">
        <v>15</v>
      </c>
      <c r="C129" s="5" t="s">
        <v>111</v>
      </c>
      <c r="D129" s="3">
        <v>1999</v>
      </c>
      <c r="G129" s="6">
        <v>1</v>
      </c>
      <c r="H129" s="6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>
        <v>5</v>
      </c>
      <c r="X129" s="9">
        <v>2</v>
      </c>
      <c r="Y129" s="35">
        <f t="shared" si="8"/>
        <v>10</v>
      </c>
      <c r="Z129" s="4">
        <v>11</v>
      </c>
      <c r="AA129" s="38">
        <f t="shared" si="10"/>
        <v>0.1</v>
      </c>
    </row>
    <row r="130" spans="1:27" ht="13.5" customHeight="1">
      <c r="A130" s="30">
        <v>129</v>
      </c>
      <c r="B130" s="31" t="s">
        <v>15</v>
      </c>
      <c r="C130" s="31" t="s">
        <v>392</v>
      </c>
      <c r="D130" s="3">
        <v>2000</v>
      </c>
      <c r="G130" s="6">
        <v>1</v>
      </c>
      <c r="H130" s="6"/>
      <c r="K130" s="17"/>
      <c r="L130" s="17"/>
      <c r="M130" s="17"/>
      <c r="N130" s="17"/>
      <c r="O130" s="17"/>
      <c r="P130" s="17"/>
      <c r="Q130" s="17"/>
      <c r="R130" s="17"/>
      <c r="S130" s="17"/>
      <c r="T130" s="17">
        <v>1.3</v>
      </c>
      <c r="U130" s="17">
        <v>2.5</v>
      </c>
      <c r="V130" s="17">
        <v>3.1</v>
      </c>
      <c r="W130" s="17">
        <v>5</v>
      </c>
      <c r="X130" s="9">
        <v>1</v>
      </c>
      <c r="Y130" s="35">
        <f t="shared" si="8"/>
        <v>11.9</v>
      </c>
      <c r="Z130" s="4">
        <v>13</v>
      </c>
      <c r="AA130" s="38">
        <f t="shared" si="10"/>
        <v>0.09243697478991593</v>
      </c>
    </row>
    <row r="131" spans="1:27" ht="13.5" customHeight="1">
      <c r="A131" s="30">
        <v>130</v>
      </c>
      <c r="B131" s="31" t="s">
        <v>15</v>
      </c>
      <c r="C131" s="31" t="s">
        <v>393</v>
      </c>
      <c r="D131" s="3">
        <v>2000</v>
      </c>
      <c r="G131" s="6">
        <v>1</v>
      </c>
      <c r="H131" s="6"/>
      <c r="K131" s="17"/>
      <c r="L131" s="17"/>
      <c r="M131" s="17"/>
      <c r="N131" s="17"/>
      <c r="O131" s="17"/>
      <c r="P131" s="17"/>
      <c r="Q131" s="17"/>
      <c r="R131" s="17"/>
      <c r="S131" s="17"/>
      <c r="T131" s="17">
        <v>1.3</v>
      </c>
      <c r="U131" s="17">
        <v>2.5</v>
      </c>
      <c r="V131" s="17">
        <v>3.1</v>
      </c>
      <c r="W131" s="17">
        <v>5</v>
      </c>
      <c r="X131" s="9">
        <v>1</v>
      </c>
      <c r="Y131" s="35">
        <f t="shared" si="8"/>
        <v>11.9</v>
      </c>
      <c r="Z131" s="4">
        <v>13</v>
      </c>
      <c r="AA131" s="38">
        <f t="shared" si="10"/>
        <v>0.09243697478991593</v>
      </c>
    </row>
    <row r="132" spans="1:27" ht="13.5" customHeight="1">
      <c r="A132" s="30">
        <v>131</v>
      </c>
      <c r="B132" s="31" t="s">
        <v>15</v>
      </c>
      <c r="C132" s="5" t="s">
        <v>394</v>
      </c>
      <c r="D132" s="3">
        <v>2000</v>
      </c>
      <c r="G132" s="6">
        <v>1</v>
      </c>
      <c r="H132" s="6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22">
        <v>10</v>
      </c>
      <c r="X132" s="9">
        <v>1</v>
      </c>
      <c r="Y132" s="35">
        <f t="shared" si="8"/>
        <v>10</v>
      </c>
      <c r="Z132" s="4">
        <v>12</v>
      </c>
      <c r="AA132" s="38">
        <f>(Z132-Y132)/Y132</f>
        <v>0.2</v>
      </c>
    </row>
    <row r="133" spans="1:27" ht="13.5" customHeight="1">
      <c r="A133" s="30">
        <v>132</v>
      </c>
      <c r="B133" s="31" t="s">
        <v>15</v>
      </c>
      <c r="C133" s="5" t="s">
        <v>395</v>
      </c>
      <c r="D133" s="3">
        <v>2000</v>
      </c>
      <c r="G133" s="6">
        <v>1</v>
      </c>
      <c r="H133" s="6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22">
        <v>10</v>
      </c>
      <c r="X133" s="9">
        <v>1</v>
      </c>
      <c r="Y133" s="35">
        <f t="shared" si="8"/>
        <v>10</v>
      </c>
      <c r="Z133" s="4">
        <v>38</v>
      </c>
      <c r="AA133" s="38">
        <f>(Z133-Y133)/Y133</f>
        <v>2.8</v>
      </c>
    </row>
    <row r="134" spans="1:27" ht="13.5" customHeight="1">
      <c r="A134" s="30">
        <v>133</v>
      </c>
      <c r="B134" s="31" t="s">
        <v>15</v>
      </c>
      <c r="C134" s="5" t="s">
        <v>396</v>
      </c>
      <c r="D134" s="3">
        <v>2000</v>
      </c>
      <c r="G134" s="6">
        <v>1</v>
      </c>
      <c r="H134" s="6"/>
      <c r="J134" s="113"/>
      <c r="K134" s="18"/>
      <c r="L134" s="18"/>
      <c r="M134" s="18"/>
      <c r="N134" s="18"/>
      <c r="O134" s="18"/>
      <c r="P134" s="18"/>
      <c r="Q134" s="17"/>
      <c r="R134" s="17"/>
      <c r="S134" s="17"/>
      <c r="T134" s="17"/>
      <c r="U134" s="17"/>
      <c r="V134" s="17"/>
      <c r="W134" s="22">
        <v>20</v>
      </c>
      <c r="X134" s="9">
        <v>1</v>
      </c>
      <c r="Y134" s="35">
        <f t="shared" si="8"/>
        <v>20</v>
      </c>
      <c r="Z134" s="4">
        <v>25</v>
      </c>
      <c r="AA134" s="38">
        <f t="shared" si="10"/>
        <v>0.25</v>
      </c>
    </row>
    <row r="135" spans="1:27" ht="13.5" customHeight="1">
      <c r="A135" s="30">
        <v>134</v>
      </c>
      <c r="B135" s="31" t="s">
        <v>15</v>
      </c>
      <c r="C135" s="5" t="s">
        <v>396</v>
      </c>
      <c r="D135" s="3">
        <v>2000</v>
      </c>
      <c r="G135" s="6">
        <v>3</v>
      </c>
      <c r="H135" s="6"/>
      <c r="J135" s="113"/>
      <c r="K135" s="18"/>
      <c r="L135" s="18"/>
      <c r="M135" s="18"/>
      <c r="N135" s="18"/>
      <c r="O135" s="18"/>
      <c r="P135" s="18"/>
      <c r="Q135" s="17"/>
      <c r="R135" s="17"/>
      <c r="S135" s="17"/>
      <c r="T135" s="17"/>
      <c r="U135" s="17"/>
      <c r="V135" s="17"/>
      <c r="W135" s="22">
        <v>20</v>
      </c>
      <c r="X135" s="9">
        <v>1</v>
      </c>
      <c r="Y135" s="35">
        <f t="shared" si="8"/>
        <v>60</v>
      </c>
      <c r="Z135" s="4">
        <v>66</v>
      </c>
      <c r="AA135" s="38">
        <f t="shared" si="10"/>
        <v>0.1</v>
      </c>
    </row>
    <row r="136" spans="1:27" ht="13.5" customHeight="1">
      <c r="A136" s="30">
        <v>135</v>
      </c>
      <c r="B136" s="31" t="s">
        <v>15</v>
      </c>
      <c r="C136" s="5" t="s">
        <v>396</v>
      </c>
      <c r="D136" s="3">
        <v>2000</v>
      </c>
      <c r="H136" s="3">
        <v>2</v>
      </c>
      <c r="I136" s="6"/>
      <c r="J136" s="113"/>
      <c r="K136" s="18"/>
      <c r="L136" s="18"/>
      <c r="M136" s="18"/>
      <c r="N136" s="18"/>
      <c r="O136" s="18"/>
      <c r="P136" s="18"/>
      <c r="Q136" s="17"/>
      <c r="R136" s="17"/>
      <c r="S136" s="17"/>
      <c r="T136" s="17"/>
      <c r="U136" s="17"/>
      <c r="V136" s="17"/>
      <c r="W136" s="22">
        <v>20</v>
      </c>
      <c r="X136" s="9">
        <v>1</v>
      </c>
      <c r="Y136" s="35">
        <f aca="true" t="shared" si="11" ref="Y136:Y160">SUM(J136:W136)*X136*SUM(E136:I136)</f>
        <v>40</v>
      </c>
      <c r="Z136" s="4">
        <v>60</v>
      </c>
      <c r="AA136" s="38">
        <f aca="true" t="shared" si="12" ref="AA136:AA141">(Z136-Y136)/Y136</f>
        <v>0.5</v>
      </c>
    </row>
    <row r="137" spans="1:27" ht="13.5" customHeight="1">
      <c r="A137" s="30">
        <v>136</v>
      </c>
      <c r="B137" s="31" t="s">
        <v>15</v>
      </c>
      <c r="C137" s="31" t="s">
        <v>397</v>
      </c>
      <c r="D137" s="3">
        <v>2000</v>
      </c>
      <c r="G137" s="6">
        <v>1</v>
      </c>
      <c r="H137" s="6"/>
      <c r="I137" s="6"/>
      <c r="J137" s="113"/>
      <c r="K137" s="18"/>
      <c r="L137" s="18"/>
      <c r="M137" s="18"/>
      <c r="N137" s="18"/>
      <c r="O137" s="18"/>
      <c r="P137" s="18"/>
      <c r="Q137" s="17"/>
      <c r="R137" s="17"/>
      <c r="S137" s="17"/>
      <c r="T137" s="17"/>
      <c r="U137" s="17"/>
      <c r="V137" s="17"/>
      <c r="W137" s="22">
        <v>10</v>
      </c>
      <c r="X137" s="9">
        <v>1</v>
      </c>
      <c r="Y137" s="35">
        <f t="shared" si="11"/>
        <v>10</v>
      </c>
      <c r="Z137" s="4">
        <v>10</v>
      </c>
      <c r="AA137" s="38">
        <f t="shared" si="12"/>
        <v>0</v>
      </c>
    </row>
    <row r="138" spans="1:27" ht="13.5" customHeight="1">
      <c r="A138" s="30">
        <v>137</v>
      </c>
      <c r="B138" s="31" t="s">
        <v>15</v>
      </c>
      <c r="C138" s="31" t="s">
        <v>398</v>
      </c>
      <c r="D138" s="3">
        <v>2000</v>
      </c>
      <c r="G138" s="6">
        <v>1</v>
      </c>
      <c r="H138" s="6"/>
      <c r="I138" s="6"/>
      <c r="J138" s="113"/>
      <c r="K138" s="18"/>
      <c r="L138" s="18"/>
      <c r="M138" s="18"/>
      <c r="N138" s="18"/>
      <c r="O138" s="18"/>
      <c r="P138" s="18"/>
      <c r="Q138" s="17"/>
      <c r="R138" s="17"/>
      <c r="S138" s="17"/>
      <c r="T138" s="17"/>
      <c r="U138" s="17"/>
      <c r="V138" s="17"/>
      <c r="W138" s="22">
        <v>10</v>
      </c>
      <c r="X138" s="9">
        <v>1</v>
      </c>
      <c r="Y138" s="35">
        <f t="shared" si="11"/>
        <v>10</v>
      </c>
      <c r="Z138" s="4">
        <v>11</v>
      </c>
      <c r="AA138" s="38">
        <f t="shared" si="12"/>
        <v>0.1</v>
      </c>
    </row>
    <row r="139" spans="1:27" ht="13.5" customHeight="1">
      <c r="A139" s="30">
        <v>138</v>
      </c>
      <c r="B139" s="31" t="s">
        <v>15</v>
      </c>
      <c r="C139" s="31" t="s">
        <v>399</v>
      </c>
      <c r="D139" s="3">
        <v>2000</v>
      </c>
      <c r="G139" s="6">
        <v>1</v>
      </c>
      <c r="H139" s="6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22">
        <v>10</v>
      </c>
      <c r="X139" s="9">
        <v>1</v>
      </c>
      <c r="Y139" s="35">
        <f t="shared" si="11"/>
        <v>10</v>
      </c>
      <c r="Z139" s="4">
        <v>13</v>
      </c>
      <c r="AA139" s="38">
        <f t="shared" si="12"/>
        <v>0.3</v>
      </c>
    </row>
    <row r="140" spans="1:27" ht="13.5" customHeight="1">
      <c r="A140" s="30">
        <v>139</v>
      </c>
      <c r="B140" s="31" t="s">
        <v>15</v>
      </c>
      <c r="C140" s="31" t="s">
        <v>400</v>
      </c>
      <c r="D140" s="3">
        <v>2000</v>
      </c>
      <c r="G140" s="6">
        <v>1</v>
      </c>
      <c r="H140" s="6"/>
      <c r="I140" s="6"/>
      <c r="J140" s="113"/>
      <c r="K140" s="18"/>
      <c r="L140" s="18"/>
      <c r="M140" s="18"/>
      <c r="N140" s="18"/>
      <c r="O140" s="18"/>
      <c r="P140" s="18"/>
      <c r="Q140" s="17"/>
      <c r="R140" s="17"/>
      <c r="S140" s="17"/>
      <c r="T140" s="17"/>
      <c r="U140" s="17"/>
      <c r="V140" s="17"/>
      <c r="W140" s="22">
        <v>10</v>
      </c>
      <c r="X140" s="9">
        <v>1</v>
      </c>
      <c r="Y140" s="35">
        <f t="shared" si="11"/>
        <v>10</v>
      </c>
      <c r="Z140" s="4">
        <v>11</v>
      </c>
      <c r="AA140" s="38">
        <f t="shared" si="12"/>
        <v>0.1</v>
      </c>
    </row>
    <row r="141" spans="1:27" ht="13.5" customHeight="1">
      <c r="A141" s="30">
        <v>140</v>
      </c>
      <c r="B141" s="31" t="s">
        <v>15</v>
      </c>
      <c r="C141" s="31" t="s">
        <v>401</v>
      </c>
      <c r="D141" s="3">
        <v>2000</v>
      </c>
      <c r="E141" s="3">
        <v>1</v>
      </c>
      <c r="G141" s="6"/>
      <c r="H141" s="6"/>
      <c r="I141" s="6"/>
      <c r="J141" s="113"/>
      <c r="K141" s="18"/>
      <c r="L141" s="18"/>
      <c r="M141" s="18"/>
      <c r="N141" s="18"/>
      <c r="O141" s="18"/>
      <c r="P141" s="18"/>
      <c r="Q141" s="17"/>
      <c r="R141" s="17"/>
      <c r="S141" s="17"/>
      <c r="T141" s="17">
        <v>1.3</v>
      </c>
      <c r="U141" s="17">
        <v>2.5</v>
      </c>
      <c r="V141" s="17">
        <v>3.1</v>
      </c>
      <c r="W141" s="17">
        <v>5</v>
      </c>
      <c r="X141" s="9">
        <v>1</v>
      </c>
      <c r="Y141" s="35">
        <f t="shared" si="11"/>
        <v>11.9</v>
      </c>
      <c r="Z141" s="4">
        <v>10</v>
      </c>
      <c r="AA141" s="38">
        <f t="shared" si="12"/>
        <v>-0.1596638655462185</v>
      </c>
    </row>
    <row r="142" spans="1:27" ht="13.5" customHeight="1">
      <c r="A142" s="30">
        <v>141</v>
      </c>
      <c r="B142" s="31" t="s">
        <v>15</v>
      </c>
      <c r="C142" s="31" t="s">
        <v>416</v>
      </c>
      <c r="D142" s="3">
        <v>2000</v>
      </c>
      <c r="G142" s="6">
        <v>1</v>
      </c>
      <c r="H142" s="6"/>
      <c r="I142" s="6"/>
      <c r="J142" s="113"/>
      <c r="K142" s="18"/>
      <c r="L142" s="18"/>
      <c r="M142" s="18"/>
      <c r="N142" s="18"/>
      <c r="O142" s="18"/>
      <c r="P142" s="18"/>
      <c r="Q142" s="17"/>
      <c r="R142" s="17"/>
      <c r="S142" s="17"/>
      <c r="T142" s="17"/>
      <c r="U142" s="17"/>
      <c r="V142" s="17"/>
      <c r="W142" s="17">
        <v>5</v>
      </c>
      <c r="X142" s="9">
        <v>3</v>
      </c>
      <c r="Y142" s="35">
        <f>SUM(J142:W142)*X142*SUM(E142:I142)</f>
        <v>15</v>
      </c>
      <c r="Z142" s="4">
        <v>25</v>
      </c>
      <c r="AA142" s="38">
        <f>(Z142-Y142)/Y142</f>
        <v>0.6666666666666666</v>
      </c>
    </row>
    <row r="143" spans="1:27" ht="13.5" customHeight="1">
      <c r="A143" s="30">
        <v>142</v>
      </c>
      <c r="B143" s="31" t="s">
        <v>15</v>
      </c>
      <c r="C143" s="31" t="s">
        <v>402</v>
      </c>
      <c r="D143" s="3">
        <v>2000</v>
      </c>
      <c r="G143" s="6">
        <v>1</v>
      </c>
      <c r="H143" s="6"/>
      <c r="I143" s="6"/>
      <c r="J143" s="113"/>
      <c r="K143" s="18"/>
      <c r="L143" s="18"/>
      <c r="M143" s="18"/>
      <c r="N143" s="18"/>
      <c r="O143" s="18"/>
      <c r="P143" s="18"/>
      <c r="Q143" s="17"/>
      <c r="R143" s="17"/>
      <c r="S143" s="17"/>
      <c r="T143" s="17"/>
      <c r="U143" s="17"/>
      <c r="V143" s="17">
        <v>1.3</v>
      </c>
      <c r="W143" s="17">
        <v>2.5</v>
      </c>
      <c r="X143" s="9">
        <v>1</v>
      </c>
      <c r="Y143" s="35">
        <f t="shared" si="11"/>
        <v>3.8</v>
      </c>
      <c r="Z143" s="151">
        <v>20</v>
      </c>
      <c r="AA143" s="142">
        <f>(Z143-Y143-Y144)/(Y143+Y144)</f>
        <v>0.680672268907563</v>
      </c>
    </row>
    <row r="144" spans="1:27" ht="13.5" customHeight="1">
      <c r="A144" s="30">
        <v>143</v>
      </c>
      <c r="B144" s="31" t="s">
        <v>15</v>
      </c>
      <c r="C144" s="31" t="s">
        <v>402</v>
      </c>
      <c r="D144" s="3">
        <v>2000</v>
      </c>
      <c r="G144" s="6">
        <v>1</v>
      </c>
      <c r="H144" s="6"/>
      <c r="I144" s="6"/>
      <c r="J144" s="113"/>
      <c r="K144" s="18"/>
      <c r="L144" s="18"/>
      <c r="M144" s="18"/>
      <c r="N144" s="18"/>
      <c r="O144" s="18"/>
      <c r="P144" s="18"/>
      <c r="Q144" s="17"/>
      <c r="R144" s="17"/>
      <c r="S144" s="17"/>
      <c r="T144" s="17"/>
      <c r="U144" s="17"/>
      <c r="V144" s="17">
        <v>3.1</v>
      </c>
      <c r="W144" s="17">
        <v>5</v>
      </c>
      <c r="X144" s="9">
        <v>1</v>
      </c>
      <c r="Y144" s="35">
        <f t="shared" si="11"/>
        <v>8.1</v>
      </c>
      <c r="Z144" s="151"/>
      <c r="AA144" s="142"/>
    </row>
    <row r="145" spans="1:27" ht="13.5" customHeight="1">
      <c r="A145" s="30">
        <v>144</v>
      </c>
      <c r="B145" s="31" t="s">
        <v>15</v>
      </c>
      <c r="C145" s="5" t="s">
        <v>403</v>
      </c>
      <c r="D145" s="3">
        <v>2001</v>
      </c>
      <c r="E145" s="6">
        <v>1</v>
      </c>
      <c r="I145" s="6"/>
      <c r="J145" s="113"/>
      <c r="K145" s="18"/>
      <c r="L145" s="18"/>
      <c r="M145" s="18"/>
      <c r="N145" s="18"/>
      <c r="O145" s="18"/>
      <c r="P145" s="18"/>
      <c r="Q145" s="17"/>
      <c r="R145" s="17"/>
      <c r="S145" s="17"/>
      <c r="T145" s="17"/>
      <c r="U145" s="17"/>
      <c r="V145" s="17"/>
      <c r="W145" s="22">
        <v>50</v>
      </c>
      <c r="X145" s="9">
        <v>1</v>
      </c>
      <c r="Y145" s="35">
        <f t="shared" si="11"/>
        <v>50</v>
      </c>
      <c r="Z145" s="4">
        <v>80</v>
      </c>
      <c r="AA145" s="38">
        <f aca="true" t="shared" si="13" ref="AA145:AA160">(Z145-Y145)/Y145</f>
        <v>0.6</v>
      </c>
    </row>
    <row r="146" spans="1:27" ht="13.5" customHeight="1">
      <c r="A146" s="30">
        <v>145</v>
      </c>
      <c r="B146" s="31" t="s">
        <v>15</v>
      </c>
      <c r="C146" s="5" t="s">
        <v>403</v>
      </c>
      <c r="D146" s="3">
        <v>2001</v>
      </c>
      <c r="E146" s="6"/>
      <c r="F146" s="6">
        <v>1</v>
      </c>
      <c r="I146" s="6"/>
      <c r="J146" s="113"/>
      <c r="K146" s="18"/>
      <c r="L146" s="18"/>
      <c r="M146" s="18"/>
      <c r="N146" s="18"/>
      <c r="O146" s="18"/>
      <c r="P146" s="18"/>
      <c r="Q146" s="17"/>
      <c r="R146" s="17"/>
      <c r="S146" s="17"/>
      <c r="T146" s="17"/>
      <c r="U146" s="17"/>
      <c r="V146" s="17"/>
      <c r="W146" s="22">
        <v>50</v>
      </c>
      <c r="X146" s="9">
        <v>4</v>
      </c>
      <c r="Y146" s="35">
        <f t="shared" si="11"/>
        <v>200</v>
      </c>
      <c r="Z146" s="4">
        <v>350</v>
      </c>
      <c r="AA146" s="38">
        <f t="shared" si="13"/>
        <v>0.75</v>
      </c>
    </row>
    <row r="147" spans="1:27" ht="13.5" customHeight="1">
      <c r="A147" s="30">
        <v>146</v>
      </c>
      <c r="B147" s="31" t="s">
        <v>15</v>
      </c>
      <c r="C147" s="5" t="s">
        <v>404</v>
      </c>
      <c r="D147" s="3">
        <v>2001</v>
      </c>
      <c r="G147" s="3">
        <v>2</v>
      </c>
      <c r="W147" s="9">
        <v>50</v>
      </c>
      <c r="X147" s="9">
        <v>2</v>
      </c>
      <c r="Y147" s="35">
        <f t="shared" si="11"/>
        <v>200</v>
      </c>
      <c r="Z147" s="4">
        <v>200</v>
      </c>
      <c r="AA147" s="38">
        <f t="shared" si="13"/>
        <v>0</v>
      </c>
    </row>
    <row r="148" spans="1:27" ht="13.5" customHeight="1">
      <c r="A148" s="30">
        <v>147</v>
      </c>
      <c r="B148" s="31" t="s">
        <v>15</v>
      </c>
      <c r="C148" s="31" t="s">
        <v>405</v>
      </c>
      <c r="D148" s="3">
        <v>2001</v>
      </c>
      <c r="G148" s="6">
        <v>1</v>
      </c>
      <c r="H148" s="6"/>
      <c r="W148" s="17">
        <v>5</v>
      </c>
      <c r="X148" s="9">
        <v>1</v>
      </c>
      <c r="Y148" s="35">
        <f t="shared" si="11"/>
        <v>5</v>
      </c>
      <c r="Z148" s="4">
        <v>5</v>
      </c>
      <c r="AA148" s="38">
        <f t="shared" si="13"/>
        <v>0</v>
      </c>
    </row>
    <row r="149" spans="1:27" ht="13.5" customHeight="1">
      <c r="A149" s="30">
        <v>148</v>
      </c>
      <c r="B149" s="31" t="s">
        <v>15</v>
      </c>
      <c r="C149" s="31" t="s">
        <v>406</v>
      </c>
      <c r="D149" s="3">
        <v>2001</v>
      </c>
      <c r="G149" s="6">
        <v>1</v>
      </c>
      <c r="H149" s="6"/>
      <c r="W149" s="17">
        <v>5</v>
      </c>
      <c r="X149" s="9">
        <v>1</v>
      </c>
      <c r="Y149" s="35">
        <f t="shared" si="11"/>
        <v>5</v>
      </c>
      <c r="Z149" s="4">
        <v>5</v>
      </c>
      <c r="AA149" s="38">
        <f t="shared" si="13"/>
        <v>0</v>
      </c>
    </row>
    <row r="150" spans="1:27" ht="13.5" customHeight="1">
      <c r="A150" s="30">
        <v>149</v>
      </c>
      <c r="B150" s="31" t="s">
        <v>15</v>
      </c>
      <c r="C150" s="31" t="s">
        <v>407</v>
      </c>
      <c r="D150" s="3">
        <v>2001</v>
      </c>
      <c r="G150" s="6">
        <v>1</v>
      </c>
      <c r="H150" s="6"/>
      <c r="W150" s="17">
        <v>5</v>
      </c>
      <c r="X150" s="9">
        <v>1</v>
      </c>
      <c r="Y150" s="35">
        <f t="shared" si="11"/>
        <v>5</v>
      </c>
      <c r="Z150" s="4">
        <v>5</v>
      </c>
      <c r="AA150" s="38">
        <f t="shared" si="13"/>
        <v>0</v>
      </c>
    </row>
    <row r="151" spans="1:27" ht="13.5" customHeight="1">
      <c r="A151" s="30">
        <v>150</v>
      </c>
      <c r="B151" s="31" t="s">
        <v>15</v>
      </c>
      <c r="C151" s="31" t="s">
        <v>408</v>
      </c>
      <c r="D151" s="3">
        <v>2001</v>
      </c>
      <c r="G151" s="6">
        <v>1</v>
      </c>
      <c r="H151" s="6"/>
      <c r="W151" s="17">
        <v>5</v>
      </c>
      <c r="X151" s="9">
        <v>1</v>
      </c>
      <c r="Y151" s="35">
        <f t="shared" si="11"/>
        <v>5</v>
      </c>
      <c r="Z151" s="4">
        <v>5</v>
      </c>
      <c r="AA151" s="38">
        <f t="shared" si="13"/>
        <v>0</v>
      </c>
    </row>
    <row r="152" spans="1:27" ht="13.5" customHeight="1">
      <c r="A152" s="30">
        <v>151</v>
      </c>
      <c r="B152" s="31" t="s">
        <v>15</v>
      </c>
      <c r="C152" s="31" t="s">
        <v>409</v>
      </c>
      <c r="D152" s="3">
        <v>2001</v>
      </c>
      <c r="E152" s="3">
        <v>1</v>
      </c>
      <c r="G152" s="6"/>
      <c r="H152" s="6"/>
      <c r="R152" s="17">
        <v>1.3</v>
      </c>
      <c r="S152" s="17">
        <v>1.6</v>
      </c>
      <c r="T152" s="17">
        <v>2.5</v>
      </c>
      <c r="U152" s="17">
        <v>2.5</v>
      </c>
      <c r="V152" s="17">
        <v>3.1</v>
      </c>
      <c r="W152" s="17">
        <v>5</v>
      </c>
      <c r="X152" s="9">
        <v>1</v>
      </c>
      <c r="Y152" s="35">
        <f>SUM(J152:W152)*X152*SUM(E152:I152)</f>
        <v>16</v>
      </c>
      <c r="Z152" s="4">
        <v>21</v>
      </c>
      <c r="AA152" s="38">
        <f>(Z152-Y152)/Y152</f>
        <v>0.3125</v>
      </c>
    </row>
    <row r="153" spans="1:27" ht="13.5" customHeight="1">
      <c r="A153" s="30">
        <v>152</v>
      </c>
      <c r="B153" s="31" t="s">
        <v>15</v>
      </c>
      <c r="C153" s="5" t="s">
        <v>410</v>
      </c>
      <c r="D153" s="3">
        <v>2001</v>
      </c>
      <c r="E153" s="6">
        <v>1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>
        <v>1.3</v>
      </c>
      <c r="U153" s="17">
        <v>2.5</v>
      </c>
      <c r="V153" s="17">
        <v>3.1</v>
      </c>
      <c r="W153" s="17">
        <v>5</v>
      </c>
      <c r="X153" s="9">
        <v>1</v>
      </c>
      <c r="Y153" s="35">
        <f t="shared" si="11"/>
        <v>11.9</v>
      </c>
      <c r="Z153" s="4">
        <v>13</v>
      </c>
      <c r="AA153" s="38">
        <f t="shared" si="13"/>
        <v>0.09243697478991593</v>
      </c>
    </row>
    <row r="154" spans="1:27" ht="13.5" customHeight="1">
      <c r="A154" s="30">
        <v>153</v>
      </c>
      <c r="B154" s="31" t="s">
        <v>15</v>
      </c>
      <c r="C154" s="5" t="s">
        <v>411</v>
      </c>
      <c r="D154" s="3">
        <v>2001</v>
      </c>
      <c r="E154" s="6"/>
      <c r="G154" s="6">
        <v>1</v>
      </c>
      <c r="H154" s="6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22">
        <v>5</v>
      </c>
      <c r="X154" s="9">
        <v>1</v>
      </c>
      <c r="Y154" s="35">
        <f>SUM(J154:W154)*X154*SUM(E154:I154)</f>
        <v>5</v>
      </c>
      <c r="Z154" s="4">
        <v>13</v>
      </c>
      <c r="AA154" s="38">
        <f t="shared" si="13"/>
        <v>1.6</v>
      </c>
    </row>
    <row r="155" spans="1:27" ht="13.5" customHeight="1">
      <c r="A155" s="30">
        <v>154</v>
      </c>
      <c r="B155" s="31" t="s">
        <v>15</v>
      </c>
      <c r="C155" s="5" t="s">
        <v>411</v>
      </c>
      <c r="D155" s="3">
        <v>2001</v>
      </c>
      <c r="E155" s="6"/>
      <c r="G155" s="6"/>
      <c r="H155" s="6"/>
      <c r="I155" s="3">
        <v>1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22">
        <v>13</v>
      </c>
      <c r="X155" s="9">
        <v>1</v>
      </c>
      <c r="Y155" s="35">
        <f t="shared" si="11"/>
        <v>13</v>
      </c>
      <c r="Z155" s="4">
        <v>18</v>
      </c>
      <c r="AA155" s="38">
        <f t="shared" si="13"/>
        <v>0.38461538461538464</v>
      </c>
    </row>
    <row r="156" spans="1:27" ht="13.5" customHeight="1">
      <c r="A156" s="30">
        <v>155</v>
      </c>
      <c r="B156" s="31" t="s">
        <v>15</v>
      </c>
      <c r="C156" s="5" t="s">
        <v>188</v>
      </c>
      <c r="D156" s="3">
        <v>2001</v>
      </c>
      <c r="E156" s="6"/>
      <c r="G156" s="3">
        <v>2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>
        <v>5</v>
      </c>
      <c r="X156" s="9">
        <v>2</v>
      </c>
      <c r="Y156" s="35">
        <f t="shared" si="11"/>
        <v>20</v>
      </c>
      <c r="Z156" s="4">
        <v>24</v>
      </c>
      <c r="AA156" s="38">
        <f t="shared" si="13"/>
        <v>0.2</v>
      </c>
    </row>
    <row r="157" spans="1:27" ht="13.5" customHeight="1">
      <c r="A157" s="30">
        <v>156</v>
      </c>
      <c r="B157" s="31" t="s">
        <v>15</v>
      </c>
      <c r="C157" s="5" t="s">
        <v>370</v>
      </c>
      <c r="D157" s="3">
        <v>2001</v>
      </c>
      <c r="E157" s="6"/>
      <c r="F157" s="3">
        <v>2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>
        <v>1.3</v>
      </c>
      <c r="X157" s="9">
        <v>12</v>
      </c>
      <c r="Y157" s="35">
        <f>SUM(J157:W157)*X157*SUM(E157:I157)</f>
        <v>31.200000000000003</v>
      </c>
      <c r="Z157" s="4">
        <v>40</v>
      </c>
      <c r="AA157" s="38">
        <f t="shared" si="13"/>
        <v>0.28205128205128194</v>
      </c>
    </row>
    <row r="158" spans="1:27" ht="13.5" customHeight="1">
      <c r="A158" s="30">
        <v>157</v>
      </c>
      <c r="B158" s="31" t="s">
        <v>15</v>
      </c>
      <c r="C158" s="5" t="s">
        <v>412</v>
      </c>
      <c r="D158" s="3">
        <v>2001</v>
      </c>
      <c r="E158" s="6"/>
      <c r="F158" s="3">
        <v>1</v>
      </c>
      <c r="H158" s="3">
        <v>1</v>
      </c>
      <c r="I158" s="3">
        <v>1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63">
        <f>75+(1.3*12)+1.3</f>
        <v>91.89999999999999</v>
      </c>
      <c r="W158" s="163"/>
      <c r="X158" s="9">
        <v>1</v>
      </c>
      <c r="Y158" s="35">
        <f>SUM(J158:W158)*X158</f>
        <v>91.89999999999999</v>
      </c>
      <c r="Z158" s="4">
        <v>153</v>
      </c>
      <c r="AA158" s="38">
        <f t="shared" si="13"/>
        <v>0.6648531011969534</v>
      </c>
    </row>
    <row r="159" spans="1:27" ht="13.5" customHeight="1">
      <c r="A159" s="30">
        <v>158</v>
      </c>
      <c r="B159" s="31" t="s">
        <v>15</v>
      </c>
      <c r="C159" s="5" t="s">
        <v>412</v>
      </c>
      <c r="D159" s="3">
        <v>2001</v>
      </c>
      <c r="E159" s="6"/>
      <c r="I159" s="3">
        <v>2</v>
      </c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22">
        <v>75</v>
      </c>
      <c r="X159" s="48">
        <v>1</v>
      </c>
      <c r="Y159" s="35">
        <f t="shared" si="11"/>
        <v>150</v>
      </c>
      <c r="Z159" s="4">
        <v>280</v>
      </c>
      <c r="AA159" s="38">
        <f t="shared" si="13"/>
        <v>0.8666666666666667</v>
      </c>
    </row>
    <row r="160" spans="1:27" ht="13.5" customHeight="1">
      <c r="A160" s="30">
        <v>159</v>
      </c>
      <c r="B160" s="31" t="s">
        <v>15</v>
      </c>
      <c r="C160" s="5" t="s">
        <v>413</v>
      </c>
      <c r="D160" s="3">
        <v>2001</v>
      </c>
      <c r="E160" s="6"/>
      <c r="I160" s="3">
        <v>1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22">
        <v>30</v>
      </c>
      <c r="X160" s="48">
        <v>1</v>
      </c>
      <c r="Y160" s="35">
        <f t="shared" si="11"/>
        <v>30</v>
      </c>
      <c r="Z160" s="4">
        <v>30</v>
      </c>
      <c r="AA160" s="38">
        <f t="shared" si="13"/>
        <v>0</v>
      </c>
    </row>
    <row r="161" spans="1:27" ht="13.5" customHeight="1">
      <c r="A161" s="30">
        <v>160</v>
      </c>
      <c r="B161" s="31" t="s">
        <v>15</v>
      </c>
      <c r="C161" s="5" t="s">
        <v>414</v>
      </c>
      <c r="D161" s="3">
        <v>2001</v>
      </c>
      <c r="E161" s="6"/>
      <c r="G161" s="3">
        <v>9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22">
        <v>10</v>
      </c>
      <c r="X161" s="48">
        <v>1</v>
      </c>
      <c r="Y161" s="35">
        <f>SUM(J161:W161)*X161*SUM(E161:I161)</f>
        <v>90</v>
      </c>
      <c r="Z161" s="4">
        <v>90</v>
      </c>
      <c r="AA161" s="38">
        <f>(Z161-Y161)/Y161</f>
        <v>0</v>
      </c>
    </row>
    <row r="162" spans="1:27" ht="13.5" customHeight="1">
      <c r="A162" s="30">
        <v>161</v>
      </c>
      <c r="B162" s="31" t="s">
        <v>15</v>
      </c>
      <c r="C162" s="5" t="s">
        <v>414</v>
      </c>
      <c r="D162" s="3">
        <v>2001</v>
      </c>
      <c r="E162" s="6"/>
      <c r="H162" s="3">
        <v>1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22">
        <v>10</v>
      </c>
      <c r="X162" s="48">
        <v>1</v>
      </c>
      <c r="Y162" s="35">
        <f>SUM(J162:W162)*X162*SUM(E162:I162)</f>
        <v>10</v>
      </c>
      <c r="Z162" s="4">
        <v>13</v>
      </c>
      <c r="AA162" s="38">
        <f>(Z162-Y162)/Y162</f>
        <v>0.3</v>
      </c>
    </row>
    <row r="163" spans="1:27" ht="13.5" customHeight="1">
      <c r="A163" s="30">
        <v>162</v>
      </c>
      <c r="B163" s="31" t="s">
        <v>15</v>
      </c>
      <c r="C163" s="5" t="s">
        <v>414</v>
      </c>
      <c r="D163" s="3">
        <v>2001</v>
      </c>
      <c r="E163" s="6"/>
      <c r="I163" s="3">
        <v>2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22">
        <v>18</v>
      </c>
      <c r="X163" s="48">
        <v>1</v>
      </c>
      <c r="Y163" s="35">
        <f>SUM(J163:W163)*X163*SUM(E163:I163)</f>
        <v>36</v>
      </c>
      <c r="Z163" s="4">
        <v>36</v>
      </c>
      <c r="AA163" s="38">
        <f>(Z163-Y163)/Y163</f>
        <v>0</v>
      </c>
    </row>
    <row r="164" spans="9:26" ht="13.5" customHeight="1" thickBot="1">
      <c r="I164" s="6"/>
      <c r="J164" s="113"/>
      <c r="K164" s="18"/>
      <c r="L164" s="18"/>
      <c r="M164" s="18"/>
      <c r="N164" s="18"/>
      <c r="O164" s="18"/>
      <c r="P164" s="18"/>
      <c r="Q164" s="17"/>
      <c r="R164" s="17"/>
      <c r="S164" s="17"/>
      <c r="T164" s="17"/>
      <c r="U164" s="17"/>
      <c r="V164" s="17"/>
      <c r="W164" s="22"/>
      <c r="Y164" s="28" t="s">
        <v>26</v>
      </c>
      <c r="Z164" s="27">
        <f>SUM(Z2:Z163)</f>
        <v>8203.8</v>
      </c>
    </row>
    <row r="165" spans="9:26" ht="13.5" customHeight="1" thickTop="1">
      <c r="I165" s="6"/>
      <c r="J165" s="113"/>
      <c r="K165" s="18"/>
      <c r="L165" s="18"/>
      <c r="M165" s="18"/>
      <c r="N165" s="18"/>
      <c r="O165" s="18"/>
      <c r="P165" s="18"/>
      <c r="Q165" s="17"/>
      <c r="R165" s="17"/>
      <c r="S165" s="17"/>
      <c r="T165" s="17"/>
      <c r="U165" s="17"/>
      <c r="V165" s="17"/>
      <c r="W165" s="22"/>
      <c r="Y165" s="28"/>
      <c r="Z165" s="16"/>
    </row>
    <row r="166" spans="1:27" s="1" customFormat="1" ht="42.75" customHeight="1">
      <c r="A166" s="24" t="s">
        <v>3</v>
      </c>
      <c r="B166" s="23" t="s">
        <v>7</v>
      </c>
      <c r="C166" s="23" t="s">
        <v>112</v>
      </c>
      <c r="D166" s="24" t="s">
        <v>4</v>
      </c>
      <c r="E166" s="24" t="s">
        <v>0</v>
      </c>
      <c r="F166" s="24" t="s">
        <v>1</v>
      </c>
      <c r="G166" s="24" t="s">
        <v>2</v>
      </c>
      <c r="H166" s="26" t="s">
        <v>325</v>
      </c>
      <c r="I166" s="26" t="s">
        <v>326</v>
      </c>
      <c r="J166" s="149" t="s">
        <v>347</v>
      </c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24" t="s">
        <v>6</v>
      </c>
      <c r="Y166" s="25" t="s">
        <v>354</v>
      </c>
      <c r="Z166" s="25" t="s">
        <v>28</v>
      </c>
      <c r="AA166" s="110" t="s">
        <v>276</v>
      </c>
    </row>
    <row r="167" spans="1:27" ht="13.5" customHeight="1">
      <c r="A167" s="3">
        <v>1</v>
      </c>
      <c r="B167" s="31" t="s">
        <v>8</v>
      </c>
      <c r="C167" s="31" t="s">
        <v>113</v>
      </c>
      <c r="D167" s="46">
        <v>1984</v>
      </c>
      <c r="E167" s="6">
        <v>1</v>
      </c>
      <c r="L167" s="18">
        <v>0.6</v>
      </c>
      <c r="M167" s="18">
        <v>1</v>
      </c>
      <c r="N167" s="18">
        <v>1.5</v>
      </c>
      <c r="O167" s="18">
        <v>1.5</v>
      </c>
      <c r="P167" s="18">
        <v>2.5</v>
      </c>
      <c r="Q167" s="17">
        <v>3</v>
      </c>
      <c r="R167" s="17">
        <v>4</v>
      </c>
      <c r="S167" s="17">
        <v>4.5</v>
      </c>
      <c r="T167" s="17">
        <v>4.5</v>
      </c>
      <c r="U167" s="17">
        <v>5</v>
      </c>
      <c r="V167" s="17">
        <v>5</v>
      </c>
      <c r="W167" s="17">
        <v>5.5</v>
      </c>
      <c r="X167" s="9">
        <v>1</v>
      </c>
      <c r="Y167" s="35">
        <f aca="true" t="shared" si="14" ref="Y167:Y199">SUM(J167:W167)*X167*SUM(E167:I167)</f>
        <v>38.6</v>
      </c>
      <c r="Z167" s="4">
        <v>150</v>
      </c>
      <c r="AA167" s="38">
        <f>(Z167-Y167)/Y167</f>
        <v>2.8860103626943006</v>
      </c>
    </row>
    <row r="168" spans="1:27" ht="13.5" customHeight="1">
      <c r="A168" s="3">
        <v>2</v>
      </c>
      <c r="B168" s="31" t="s">
        <v>8</v>
      </c>
      <c r="C168" s="31" t="s">
        <v>114</v>
      </c>
      <c r="D168" s="30">
        <v>1989</v>
      </c>
      <c r="E168" s="6">
        <v>1</v>
      </c>
      <c r="L168" s="18"/>
      <c r="M168" s="18"/>
      <c r="N168" s="18"/>
      <c r="O168" s="18"/>
      <c r="P168" s="18"/>
      <c r="Q168" s="17"/>
      <c r="R168" s="17"/>
      <c r="S168" s="17"/>
      <c r="T168" s="17"/>
      <c r="U168" s="17"/>
      <c r="V168" s="17"/>
      <c r="W168" s="17">
        <v>3</v>
      </c>
      <c r="X168" s="9">
        <v>1</v>
      </c>
      <c r="Y168" s="35">
        <f t="shared" si="14"/>
        <v>3</v>
      </c>
      <c r="Z168" s="4">
        <v>70</v>
      </c>
      <c r="AA168" s="38">
        <f>(Z168-Y168)/Y168</f>
        <v>22.333333333333332</v>
      </c>
    </row>
    <row r="169" spans="1:27" s="43" customFormat="1" ht="13.5" customHeight="1">
      <c r="A169" s="30">
        <v>3</v>
      </c>
      <c r="B169" s="31" t="s">
        <v>8</v>
      </c>
      <c r="C169" s="31" t="s">
        <v>115</v>
      </c>
      <c r="D169" s="50">
        <v>1995</v>
      </c>
      <c r="E169" s="50"/>
      <c r="F169" s="50"/>
      <c r="G169" s="51">
        <v>1</v>
      </c>
      <c r="H169" s="51"/>
      <c r="I169" s="50"/>
      <c r="J169" s="116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33">
        <v>2</v>
      </c>
      <c r="X169" s="52">
        <v>12</v>
      </c>
      <c r="Y169" s="35">
        <f t="shared" si="14"/>
        <v>24</v>
      </c>
      <c r="Z169" s="4">
        <v>25</v>
      </c>
      <c r="AA169" s="38">
        <f>(Z169-Y169)/Y169</f>
        <v>0.041666666666666664</v>
      </c>
    </row>
    <row r="170" spans="1:27" s="5" customFormat="1" ht="13.5" customHeight="1">
      <c r="A170" s="30">
        <v>4</v>
      </c>
      <c r="B170" s="31" t="s">
        <v>8</v>
      </c>
      <c r="C170" s="31" t="s">
        <v>52</v>
      </c>
      <c r="D170" s="30">
        <v>1996</v>
      </c>
      <c r="E170" s="32">
        <v>1</v>
      </c>
      <c r="F170" s="30"/>
      <c r="G170" s="30"/>
      <c r="H170" s="30"/>
      <c r="I170" s="30"/>
      <c r="J170" s="111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>
        <v>5</v>
      </c>
      <c r="X170" s="34">
        <v>1</v>
      </c>
      <c r="Y170" s="35">
        <f t="shared" si="14"/>
        <v>5</v>
      </c>
      <c r="Z170" s="151">
        <v>55</v>
      </c>
      <c r="AA170" s="142">
        <f>(Z170-Y170-Y171)/(Y170+Y171)</f>
        <v>2.6666666666666665</v>
      </c>
    </row>
    <row r="171" spans="1:27" s="5" customFormat="1" ht="13.5" customHeight="1">
      <c r="A171" s="3">
        <v>5</v>
      </c>
      <c r="B171" s="31" t="s">
        <v>8</v>
      </c>
      <c r="C171" s="31" t="s">
        <v>52</v>
      </c>
      <c r="D171" s="30">
        <v>1996</v>
      </c>
      <c r="E171" s="30"/>
      <c r="F171" s="30"/>
      <c r="G171" s="32">
        <v>1</v>
      </c>
      <c r="H171" s="32"/>
      <c r="I171" s="30"/>
      <c r="J171" s="111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6">
        <v>10</v>
      </c>
      <c r="X171" s="34">
        <v>1</v>
      </c>
      <c r="Y171" s="35">
        <f t="shared" si="14"/>
        <v>10</v>
      </c>
      <c r="Z171" s="151"/>
      <c r="AA171" s="142"/>
    </row>
    <row r="172" spans="1:27" s="5" customFormat="1" ht="13.5" customHeight="1">
      <c r="A172" s="30">
        <v>6</v>
      </c>
      <c r="B172" s="31" t="s">
        <v>8</v>
      </c>
      <c r="C172" s="31" t="s">
        <v>53</v>
      </c>
      <c r="D172" s="30">
        <v>1997</v>
      </c>
      <c r="E172" s="32">
        <v>1</v>
      </c>
      <c r="F172" s="30"/>
      <c r="G172" s="30"/>
      <c r="H172" s="30"/>
      <c r="I172" s="30"/>
      <c r="J172" s="111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>
        <v>5.5</v>
      </c>
      <c r="X172" s="34">
        <v>1</v>
      </c>
      <c r="Y172" s="35">
        <f t="shared" si="14"/>
        <v>5.5</v>
      </c>
      <c r="Z172" s="151">
        <v>16</v>
      </c>
      <c r="AA172" s="142">
        <f>(Z172-Y172-Y173)/(Y172+Y173)</f>
        <v>0.03225806451612903</v>
      </c>
    </row>
    <row r="173" spans="1:27" s="5" customFormat="1" ht="13.5" customHeight="1">
      <c r="A173" s="30">
        <v>7</v>
      </c>
      <c r="B173" s="31" t="s">
        <v>8</v>
      </c>
      <c r="C173" s="31" t="s">
        <v>53</v>
      </c>
      <c r="D173" s="30">
        <v>1997</v>
      </c>
      <c r="E173" s="30"/>
      <c r="F173" s="30"/>
      <c r="G173" s="32">
        <v>1</v>
      </c>
      <c r="H173" s="32"/>
      <c r="I173" s="30"/>
      <c r="J173" s="111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6">
        <v>10</v>
      </c>
      <c r="X173" s="34">
        <v>1</v>
      </c>
      <c r="Y173" s="35">
        <f t="shared" si="14"/>
        <v>10</v>
      </c>
      <c r="Z173" s="151"/>
      <c r="AA173" s="142"/>
    </row>
    <row r="174" spans="1:27" s="5" customFormat="1" ht="13.5" customHeight="1">
      <c r="A174" s="3">
        <v>8</v>
      </c>
      <c r="B174" s="31" t="s">
        <v>8</v>
      </c>
      <c r="C174" s="31" t="s">
        <v>54</v>
      </c>
      <c r="D174" s="30">
        <v>1998</v>
      </c>
      <c r="E174" s="32">
        <v>1</v>
      </c>
      <c r="F174" s="30"/>
      <c r="G174" s="30"/>
      <c r="H174" s="30"/>
      <c r="I174" s="30"/>
      <c r="J174" s="111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>
        <v>5.5</v>
      </c>
      <c r="X174" s="34">
        <v>1</v>
      </c>
      <c r="Y174" s="35">
        <f t="shared" si="14"/>
        <v>5.5</v>
      </c>
      <c r="Z174" s="151">
        <v>13</v>
      </c>
      <c r="AA174" s="158">
        <f>(Z174-Y174-Y175)/(Y174+Y175)</f>
        <v>-0.16129032258064516</v>
      </c>
    </row>
    <row r="175" spans="1:27" s="5" customFormat="1" ht="13.5" customHeight="1">
      <c r="A175" s="30">
        <v>9</v>
      </c>
      <c r="B175" s="31" t="s">
        <v>8</v>
      </c>
      <c r="C175" s="31" t="s">
        <v>54</v>
      </c>
      <c r="D175" s="30">
        <v>1998</v>
      </c>
      <c r="E175" s="30"/>
      <c r="F175" s="30"/>
      <c r="G175" s="32">
        <v>1</v>
      </c>
      <c r="H175" s="32"/>
      <c r="I175" s="30"/>
      <c r="J175" s="111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6">
        <v>10</v>
      </c>
      <c r="X175" s="34">
        <v>1</v>
      </c>
      <c r="Y175" s="35">
        <f t="shared" si="14"/>
        <v>10</v>
      </c>
      <c r="Z175" s="151"/>
      <c r="AA175" s="158"/>
    </row>
    <row r="176" spans="1:27" s="5" customFormat="1" ht="13.5" customHeight="1">
      <c r="A176" s="30">
        <v>10</v>
      </c>
      <c r="B176" s="31" t="s">
        <v>8</v>
      </c>
      <c r="C176" s="31" t="s">
        <v>43</v>
      </c>
      <c r="D176" s="30">
        <v>1999</v>
      </c>
      <c r="E176" s="32">
        <v>1</v>
      </c>
      <c r="F176" s="30"/>
      <c r="G176" s="30"/>
      <c r="H176" s="30"/>
      <c r="I176" s="30"/>
      <c r="J176" s="111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>
        <v>5.5</v>
      </c>
      <c r="X176" s="34">
        <v>1</v>
      </c>
      <c r="Y176" s="35">
        <f t="shared" si="14"/>
        <v>5.5</v>
      </c>
      <c r="Z176" s="151">
        <v>16</v>
      </c>
      <c r="AA176" s="142">
        <f>(Z176-Y176-Y177)/(Y176+Y177)</f>
        <v>0.03225806451612903</v>
      </c>
    </row>
    <row r="177" spans="1:27" s="5" customFormat="1" ht="13.5" customHeight="1">
      <c r="A177" s="3">
        <v>11</v>
      </c>
      <c r="B177" s="31" t="s">
        <v>8</v>
      </c>
      <c r="C177" s="31" t="s">
        <v>43</v>
      </c>
      <c r="D177" s="30">
        <v>1999</v>
      </c>
      <c r="E177" s="30"/>
      <c r="F177" s="30"/>
      <c r="G177" s="32">
        <v>1</v>
      </c>
      <c r="H177" s="32"/>
      <c r="I177" s="30"/>
      <c r="J177" s="111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6">
        <v>10</v>
      </c>
      <c r="X177" s="34">
        <v>1</v>
      </c>
      <c r="Y177" s="35">
        <f t="shared" si="14"/>
        <v>10</v>
      </c>
      <c r="Z177" s="151"/>
      <c r="AA177" s="142"/>
    </row>
    <row r="178" spans="1:27" s="5" customFormat="1" ht="13.5" customHeight="1">
      <c r="A178" s="30">
        <v>12</v>
      </c>
      <c r="B178" s="31" t="s">
        <v>8</v>
      </c>
      <c r="C178" s="31" t="s">
        <v>44</v>
      </c>
      <c r="D178" s="30">
        <v>2000</v>
      </c>
      <c r="E178" s="32">
        <v>1</v>
      </c>
      <c r="F178" s="30"/>
      <c r="G178" s="30"/>
      <c r="H178" s="30"/>
      <c r="I178" s="30"/>
      <c r="J178" s="111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>
        <v>5.5</v>
      </c>
      <c r="X178" s="34">
        <v>1</v>
      </c>
      <c r="Y178" s="35">
        <f t="shared" si="14"/>
        <v>5.5</v>
      </c>
      <c r="Z178" s="151">
        <v>16</v>
      </c>
      <c r="AA178" s="142">
        <f>(Z178-Y178-Y179)/(Y178+Y179)</f>
        <v>0.03225806451612903</v>
      </c>
    </row>
    <row r="179" spans="1:27" s="5" customFormat="1" ht="13.5" customHeight="1">
      <c r="A179" s="30">
        <v>13</v>
      </c>
      <c r="B179" s="31" t="s">
        <v>8</v>
      </c>
      <c r="C179" s="31" t="s">
        <v>44</v>
      </c>
      <c r="D179" s="30">
        <v>2000</v>
      </c>
      <c r="E179" s="30"/>
      <c r="F179" s="30"/>
      <c r="G179" s="32">
        <v>1</v>
      </c>
      <c r="H179" s="32"/>
      <c r="I179" s="30"/>
      <c r="J179" s="111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6">
        <v>10</v>
      </c>
      <c r="X179" s="34">
        <v>1</v>
      </c>
      <c r="Y179" s="35">
        <f t="shared" si="14"/>
        <v>10</v>
      </c>
      <c r="Z179" s="151"/>
      <c r="AA179" s="142"/>
    </row>
    <row r="180" spans="1:27" s="5" customFormat="1" ht="13.5" customHeight="1">
      <c r="A180" s="3">
        <v>14</v>
      </c>
      <c r="B180" s="31" t="s">
        <v>8</v>
      </c>
      <c r="C180" s="31" t="s">
        <v>45</v>
      </c>
      <c r="D180" s="30">
        <v>2001</v>
      </c>
      <c r="E180" s="32">
        <v>1</v>
      </c>
      <c r="F180" s="30"/>
      <c r="G180" s="30"/>
      <c r="H180" s="30"/>
      <c r="I180" s="30"/>
      <c r="J180" s="111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>
        <v>5.5</v>
      </c>
      <c r="X180" s="34">
        <v>1</v>
      </c>
      <c r="Y180" s="35">
        <f t="shared" si="14"/>
        <v>5.5</v>
      </c>
      <c r="Z180" s="151">
        <v>16</v>
      </c>
      <c r="AA180" s="159">
        <f>(Z180-Y180-Y181)/(Y180+Y181)</f>
        <v>0.03225806451612903</v>
      </c>
    </row>
    <row r="181" spans="1:27" s="5" customFormat="1" ht="13.5" customHeight="1" thickBot="1">
      <c r="A181" s="30">
        <v>15</v>
      </c>
      <c r="B181" s="73" t="s">
        <v>8</v>
      </c>
      <c r="C181" s="73" t="s">
        <v>45</v>
      </c>
      <c r="D181" s="80">
        <v>2001</v>
      </c>
      <c r="E181" s="80"/>
      <c r="F181" s="80"/>
      <c r="G181" s="81">
        <v>1</v>
      </c>
      <c r="H181" s="81"/>
      <c r="I181" s="80"/>
      <c r="J181" s="11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7">
        <v>10</v>
      </c>
      <c r="X181" s="83">
        <v>1</v>
      </c>
      <c r="Y181" s="84">
        <f t="shared" si="14"/>
        <v>10</v>
      </c>
      <c r="Z181" s="152"/>
      <c r="AA181" s="160"/>
    </row>
    <row r="182" spans="1:27" s="5" customFormat="1" ht="13.5" customHeight="1" thickTop="1">
      <c r="A182" s="30">
        <v>16</v>
      </c>
      <c r="B182" s="31" t="s">
        <v>8</v>
      </c>
      <c r="C182" s="31" t="s">
        <v>116</v>
      </c>
      <c r="D182" s="30">
        <v>1989</v>
      </c>
      <c r="E182" s="32">
        <v>1</v>
      </c>
      <c r="F182" s="30"/>
      <c r="G182" s="32"/>
      <c r="H182" s="32"/>
      <c r="I182" s="30"/>
      <c r="J182" s="111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>
        <v>2.5</v>
      </c>
      <c r="X182" s="34">
        <v>4</v>
      </c>
      <c r="Y182" s="35">
        <f t="shared" si="14"/>
        <v>10</v>
      </c>
      <c r="Z182" s="41">
        <v>30</v>
      </c>
      <c r="AA182" s="86">
        <f aca="true" t="shared" si="15" ref="AA182:AA197">(Z182-Y182)/Y182</f>
        <v>2</v>
      </c>
    </row>
    <row r="183" spans="1:27" s="5" customFormat="1" ht="13.5" customHeight="1">
      <c r="A183" s="3">
        <v>17</v>
      </c>
      <c r="B183" s="31" t="s">
        <v>8</v>
      </c>
      <c r="C183" s="31" t="s">
        <v>117</v>
      </c>
      <c r="D183" s="30">
        <v>1991</v>
      </c>
      <c r="E183" s="32">
        <v>1</v>
      </c>
      <c r="F183" s="30"/>
      <c r="G183" s="32"/>
      <c r="H183" s="32"/>
      <c r="I183" s="30"/>
      <c r="J183" s="111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>
        <v>3</v>
      </c>
      <c r="X183" s="34">
        <v>4</v>
      </c>
      <c r="Y183" s="35">
        <f t="shared" si="14"/>
        <v>12</v>
      </c>
      <c r="Z183" s="41">
        <v>30</v>
      </c>
      <c r="AA183" s="38">
        <f t="shared" si="15"/>
        <v>1.5</v>
      </c>
    </row>
    <row r="184" spans="1:27" s="5" customFormat="1" ht="13.5" customHeight="1">
      <c r="A184" s="30">
        <v>18</v>
      </c>
      <c r="B184" s="31" t="s">
        <v>8</v>
      </c>
      <c r="C184" s="31" t="s">
        <v>327</v>
      </c>
      <c r="D184" s="30">
        <v>1993</v>
      </c>
      <c r="E184" s="32"/>
      <c r="F184" s="30"/>
      <c r="G184" s="32">
        <v>1</v>
      </c>
      <c r="H184" s="32"/>
      <c r="I184" s="30"/>
      <c r="J184" s="111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>
        <v>3</v>
      </c>
      <c r="X184" s="34">
        <v>4</v>
      </c>
      <c r="Y184" s="35">
        <f t="shared" si="14"/>
        <v>12</v>
      </c>
      <c r="Z184" s="41">
        <v>25</v>
      </c>
      <c r="AA184" s="38">
        <f t="shared" si="15"/>
        <v>1.0833333333333333</v>
      </c>
    </row>
    <row r="185" spans="1:27" s="5" customFormat="1" ht="13.5" customHeight="1">
      <c r="A185" s="30">
        <v>19</v>
      </c>
      <c r="B185" s="31" t="s">
        <v>8</v>
      </c>
      <c r="C185" s="31" t="s">
        <v>327</v>
      </c>
      <c r="D185" s="30">
        <v>1993</v>
      </c>
      <c r="E185" s="32"/>
      <c r="F185" s="30">
        <v>1</v>
      </c>
      <c r="G185" s="32"/>
      <c r="H185" s="32"/>
      <c r="I185" s="30"/>
      <c r="J185" s="111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>
        <v>3</v>
      </c>
      <c r="X185" s="34">
        <v>16</v>
      </c>
      <c r="Y185" s="35">
        <f t="shared" si="14"/>
        <v>48</v>
      </c>
      <c r="Z185" s="41">
        <v>50</v>
      </c>
      <c r="AA185" s="38">
        <f t="shared" si="15"/>
        <v>0.041666666666666664</v>
      </c>
    </row>
    <row r="186" spans="1:27" s="5" customFormat="1" ht="13.5" customHeight="1">
      <c r="A186" s="3">
        <v>20</v>
      </c>
      <c r="B186" s="31" t="s">
        <v>8</v>
      </c>
      <c r="C186" s="31" t="s">
        <v>334</v>
      </c>
      <c r="D186" s="30">
        <v>1993</v>
      </c>
      <c r="E186" s="32"/>
      <c r="F186" s="30"/>
      <c r="G186" s="32">
        <v>1</v>
      </c>
      <c r="H186" s="32"/>
      <c r="I186" s="30"/>
      <c r="J186" s="111"/>
      <c r="K186" s="33"/>
      <c r="L186" s="33"/>
      <c r="M186" s="33"/>
      <c r="N186" s="33"/>
      <c r="O186" s="33"/>
      <c r="P186" s="33"/>
      <c r="Q186" s="33"/>
      <c r="R186" s="33"/>
      <c r="S186" s="33"/>
      <c r="T186" s="33">
        <v>1</v>
      </c>
      <c r="U186" s="33">
        <v>2</v>
      </c>
      <c r="V186" s="33">
        <v>3</v>
      </c>
      <c r="W186" s="33">
        <v>8</v>
      </c>
      <c r="X186" s="34">
        <v>1</v>
      </c>
      <c r="Y186" s="35">
        <f t="shared" si="14"/>
        <v>14</v>
      </c>
      <c r="Z186" s="41">
        <v>25</v>
      </c>
      <c r="AA186" s="38">
        <f t="shared" si="15"/>
        <v>0.7857142857142857</v>
      </c>
    </row>
    <row r="187" spans="1:27" s="5" customFormat="1" ht="13.5" customHeight="1">
      <c r="A187" s="30">
        <v>21</v>
      </c>
      <c r="B187" s="31" t="s">
        <v>8</v>
      </c>
      <c r="C187" s="8" t="s">
        <v>328</v>
      </c>
      <c r="D187" s="30">
        <v>1994</v>
      </c>
      <c r="E187" s="32"/>
      <c r="F187" s="30"/>
      <c r="G187" s="32">
        <v>1</v>
      </c>
      <c r="H187" s="32"/>
      <c r="I187" s="30"/>
      <c r="J187" s="111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>
        <v>3</v>
      </c>
      <c r="X187" s="34">
        <v>3</v>
      </c>
      <c r="Y187" s="35">
        <f t="shared" si="14"/>
        <v>9</v>
      </c>
      <c r="Z187" s="41">
        <v>30</v>
      </c>
      <c r="AA187" s="38">
        <f t="shared" si="15"/>
        <v>2.3333333333333335</v>
      </c>
    </row>
    <row r="188" spans="1:27" s="5" customFormat="1" ht="13.5" customHeight="1">
      <c r="A188" s="30">
        <v>22</v>
      </c>
      <c r="B188" s="31" t="s">
        <v>8</v>
      </c>
      <c r="C188" s="31" t="s">
        <v>118</v>
      </c>
      <c r="D188" s="30">
        <v>1994</v>
      </c>
      <c r="E188" s="30"/>
      <c r="F188" s="30"/>
      <c r="G188" s="32">
        <v>1</v>
      </c>
      <c r="H188" s="32"/>
      <c r="I188" s="30"/>
      <c r="J188" s="111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>
        <v>3.5</v>
      </c>
      <c r="X188" s="34">
        <v>4</v>
      </c>
      <c r="Y188" s="35">
        <f t="shared" si="14"/>
        <v>14</v>
      </c>
      <c r="Z188" s="41">
        <v>25</v>
      </c>
      <c r="AA188" s="38">
        <f t="shared" si="15"/>
        <v>0.7857142857142857</v>
      </c>
    </row>
    <row r="189" spans="1:27" s="5" customFormat="1" ht="13.5" customHeight="1">
      <c r="A189" s="3">
        <v>23</v>
      </c>
      <c r="B189" s="31" t="s">
        <v>8</v>
      </c>
      <c r="C189" s="31" t="s">
        <v>118</v>
      </c>
      <c r="D189" s="30">
        <v>1994</v>
      </c>
      <c r="E189" s="30"/>
      <c r="F189" s="32">
        <v>1</v>
      </c>
      <c r="G189" s="32"/>
      <c r="H189" s="32"/>
      <c r="I189" s="30"/>
      <c r="J189" s="111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18">
        <v>3.5</v>
      </c>
      <c r="X189" s="34">
        <v>16</v>
      </c>
      <c r="Y189" s="35">
        <f t="shared" si="14"/>
        <v>56</v>
      </c>
      <c r="Z189" s="41">
        <v>70</v>
      </c>
      <c r="AA189" s="38">
        <f t="shared" si="15"/>
        <v>0.25</v>
      </c>
    </row>
    <row r="190" spans="1:27" s="5" customFormat="1" ht="13.5" customHeight="1">
      <c r="A190" s="30">
        <v>24</v>
      </c>
      <c r="B190" s="31" t="s">
        <v>8</v>
      </c>
      <c r="C190" s="31" t="s">
        <v>222</v>
      </c>
      <c r="D190" s="30">
        <v>1995</v>
      </c>
      <c r="E190" s="32">
        <v>1</v>
      </c>
      <c r="F190" s="32"/>
      <c r="G190" s="32"/>
      <c r="H190" s="32"/>
      <c r="I190" s="30"/>
      <c r="J190" s="111"/>
      <c r="K190" s="33"/>
      <c r="L190" s="33"/>
      <c r="M190" s="33"/>
      <c r="N190" s="33"/>
      <c r="O190" s="33"/>
      <c r="P190" s="33">
        <v>0.5</v>
      </c>
      <c r="Q190" s="33">
        <v>1</v>
      </c>
      <c r="R190" s="33">
        <v>1.5</v>
      </c>
      <c r="S190" s="33">
        <v>2</v>
      </c>
      <c r="T190" s="33">
        <v>2.5</v>
      </c>
      <c r="U190" s="33">
        <v>3</v>
      </c>
      <c r="V190" s="33">
        <v>3.5</v>
      </c>
      <c r="W190" s="18">
        <v>4</v>
      </c>
      <c r="X190" s="34">
        <v>1</v>
      </c>
      <c r="Y190" s="35">
        <f t="shared" si="14"/>
        <v>18</v>
      </c>
      <c r="Z190" s="41">
        <v>20</v>
      </c>
      <c r="AA190" s="38">
        <f t="shared" si="15"/>
        <v>0.1111111111111111</v>
      </c>
    </row>
    <row r="191" spans="1:27" s="5" customFormat="1" ht="13.5" customHeight="1">
      <c r="A191" s="30">
        <v>25</v>
      </c>
      <c r="B191" s="31" t="s">
        <v>8</v>
      </c>
      <c r="C191" s="31" t="s">
        <v>329</v>
      </c>
      <c r="D191" s="30">
        <v>1995</v>
      </c>
      <c r="E191" s="32"/>
      <c r="F191" s="32"/>
      <c r="G191" s="32">
        <v>1</v>
      </c>
      <c r="H191" s="32"/>
      <c r="I191" s="30"/>
      <c r="J191" s="111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21">
        <v>10</v>
      </c>
      <c r="X191" s="34">
        <v>1</v>
      </c>
      <c r="Y191" s="35">
        <f t="shared" si="14"/>
        <v>10</v>
      </c>
      <c r="Z191" s="41">
        <v>20</v>
      </c>
      <c r="AA191" s="38">
        <f t="shared" si="15"/>
        <v>1</v>
      </c>
    </row>
    <row r="192" spans="1:27" s="5" customFormat="1" ht="13.5" customHeight="1">
      <c r="A192" s="3">
        <v>26</v>
      </c>
      <c r="B192" s="31" t="s">
        <v>8</v>
      </c>
      <c r="C192" s="31" t="s">
        <v>329</v>
      </c>
      <c r="D192" s="30">
        <v>1995</v>
      </c>
      <c r="E192" s="32"/>
      <c r="F192" s="32">
        <v>1</v>
      </c>
      <c r="G192" s="32"/>
      <c r="H192" s="32"/>
      <c r="I192" s="30"/>
      <c r="J192" s="111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18">
        <v>2.5</v>
      </c>
      <c r="X192" s="34">
        <v>16</v>
      </c>
      <c r="Y192" s="35">
        <f t="shared" si="14"/>
        <v>40</v>
      </c>
      <c r="Z192" s="16">
        <v>50</v>
      </c>
      <c r="AA192" s="38">
        <f t="shared" si="15"/>
        <v>0.25</v>
      </c>
    </row>
    <row r="193" spans="1:27" s="5" customFormat="1" ht="13.5" customHeight="1">
      <c r="A193" s="30">
        <v>27</v>
      </c>
      <c r="B193" s="31" t="s">
        <v>8</v>
      </c>
      <c r="C193" s="8" t="s">
        <v>425</v>
      </c>
      <c r="D193" s="30">
        <v>1995</v>
      </c>
      <c r="E193" s="32"/>
      <c r="F193" s="32"/>
      <c r="G193" s="32">
        <v>1</v>
      </c>
      <c r="H193" s="32"/>
      <c r="I193" s="30"/>
      <c r="J193" s="111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18">
        <v>8</v>
      </c>
      <c r="X193" s="34">
        <v>1</v>
      </c>
      <c r="Y193" s="35">
        <f>SUM(J193:W193)*X193*SUM(E193:I193)</f>
        <v>8</v>
      </c>
      <c r="Z193" s="16">
        <v>35</v>
      </c>
      <c r="AA193" s="38">
        <f>(Z193-Y193)/Y193</f>
        <v>3.375</v>
      </c>
    </row>
    <row r="194" spans="1:27" s="5" customFormat="1" ht="13.5" customHeight="1">
      <c r="A194" s="30">
        <v>28</v>
      </c>
      <c r="B194" s="31" t="s">
        <v>8</v>
      </c>
      <c r="C194" s="5" t="s">
        <v>331</v>
      </c>
      <c r="D194" s="30">
        <v>1995</v>
      </c>
      <c r="E194" s="32"/>
      <c r="F194" s="32"/>
      <c r="G194" s="32">
        <v>1</v>
      </c>
      <c r="H194" s="32"/>
      <c r="I194" s="30"/>
      <c r="J194" s="111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18">
        <v>8</v>
      </c>
      <c r="X194" s="34">
        <v>1</v>
      </c>
      <c r="Y194" s="35">
        <f t="shared" si="14"/>
        <v>8</v>
      </c>
      <c r="Z194" s="16">
        <v>30</v>
      </c>
      <c r="AA194" s="38">
        <f t="shared" si="15"/>
        <v>2.75</v>
      </c>
    </row>
    <row r="195" spans="1:27" s="5" customFormat="1" ht="13.5" customHeight="1">
      <c r="A195" s="3">
        <v>29</v>
      </c>
      <c r="B195" s="31" t="s">
        <v>8</v>
      </c>
      <c r="C195" s="5" t="s">
        <v>330</v>
      </c>
      <c r="D195" s="30">
        <v>1995</v>
      </c>
      <c r="E195" s="32"/>
      <c r="F195" s="32">
        <v>1</v>
      </c>
      <c r="G195" s="32"/>
      <c r="H195" s="32"/>
      <c r="I195" s="30"/>
      <c r="J195" s="111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18">
        <v>2.5</v>
      </c>
      <c r="X195" s="34">
        <v>16</v>
      </c>
      <c r="Y195" s="35">
        <f>SUM(J195:W195)*X195*SUM(E195:I195)</f>
        <v>40</v>
      </c>
      <c r="Z195" s="16">
        <v>80</v>
      </c>
      <c r="AA195" s="38">
        <f>(Z195-Y195)/Y195</f>
        <v>1</v>
      </c>
    </row>
    <row r="196" spans="1:27" s="5" customFormat="1" ht="13.5" customHeight="1">
      <c r="A196" s="30">
        <v>30</v>
      </c>
      <c r="B196" s="31" t="s">
        <v>8</v>
      </c>
      <c r="C196" s="5" t="s">
        <v>332</v>
      </c>
      <c r="D196" s="30">
        <v>1996</v>
      </c>
      <c r="E196" s="32"/>
      <c r="F196" s="32"/>
      <c r="G196" s="32">
        <v>1</v>
      </c>
      <c r="H196" s="32"/>
      <c r="I196" s="30"/>
      <c r="J196" s="111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18">
        <v>8</v>
      </c>
      <c r="X196" s="34">
        <v>1</v>
      </c>
      <c r="Y196" s="35">
        <f t="shared" si="14"/>
        <v>8</v>
      </c>
      <c r="Z196" s="16">
        <v>40</v>
      </c>
      <c r="AA196" s="38">
        <f t="shared" si="15"/>
        <v>4</v>
      </c>
    </row>
    <row r="197" spans="1:27" s="5" customFormat="1" ht="13.5" customHeight="1">
      <c r="A197" s="30">
        <v>31</v>
      </c>
      <c r="B197" s="31" t="s">
        <v>8</v>
      </c>
      <c r="C197" s="8" t="s">
        <v>9</v>
      </c>
      <c r="D197" s="13">
        <v>1997</v>
      </c>
      <c r="E197" s="13"/>
      <c r="F197" s="13">
        <v>1</v>
      </c>
      <c r="G197" s="13"/>
      <c r="H197" s="13"/>
      <c r="I197" s="13"/>
      <c r="J197" s="113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>
        <v>2.5</v>
      </c>
      <c r="X197" s="10">
        <v>16</v>
      </c>
      <c r="Y197" s="35">
        <f t="shared" si="14"/>
        <v>40</v>
      </c>
      <c r="Z197" s="16">
        <v>64</v>
      </c>
      <c r="AA197" s="38">
        <f t="shared" si="15"/>
        <v>0.6</v>
      </c>
    </row>
    <row r="198" spans="1:27" s="5" customFormat="1" ht="13.5" customHeight="1">
      <c r="A198" s="3">
        <v>32</v>
      </c>
      <c r="B198" s="31" t="s">
        <v>8</v>
      </c>
      <c r="C198" s="8" t="s">
        <v>9</v>
      </c>
      <c r="D198" s="3">
        <v>1997</v>
      </c>
      <c r="E198" s="3">
        <v>1</v>
      </c>
      <c r="F198" s="3"/>
      <c r="G198" s="3"/>
      <c r="H198" s="3"/>
      <c r="I198" s="3"/>
      <c r="J198" s="113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>
        <v>2.5</v>
      </c>
      <c r="X198" s="10">
        <v>4</v>
      </c>
      <c r="Y198" s="35">
        <f t="shared" si="14"/>
        <v>10</v>
      </c>
      <c r="Z198" s="141">
        <v>45</v>
      </c>
      <c r="AA198" s="142">
        <f>(Z198-Y198-Y199)/(Y198+Y199)</f>
        <v>1.25</v>
      </c>
    </row>
    <row r="199" spans="1:27" s="5" customFormat="1" ht="13.5" customHeight="1">
      <c r="A199" s="30">
        <v>33</v>
      </c>
      <c r="B199" s="31" t="s">
        <v>8</v>
      </c>
      <c r="C199" s="8" t="s">
        <v>9</v>
      </c>
      <c r="D199" s="3">
        <v>1997</v>
      </c>
      <c r="E199" s="3"/>
      <c r="F199" s="3"/>
      <c r="G199" s="6">
        <v>1</v>
      </c>
      <c r="H199" s="6"/>
      <c r="I199" s="3"/>
      <c r="J199" s="113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21">
        <v>10</v>
      </c>
      <c r="X199" s="10">
        <v>1</v>
      </c>
      <c r="Y199" s="35">
        <f t="shared" si="14"/>
        <v>10</v>
      </c>
      <c r="Z199" s="141"/>
      <c r="AA199" s="142"/>
    </row>
    <row r="200" spans="1:27" s="5" customFormat="1" ht="13.5" customHeight="1">
      <c r="A200" s="30">
        <v>34</v>
      </c>
      <c r="B200" s="31" t="s">
        <v>8</v>
      </c>
      <c r="C200" s="8" t="s">
        <v>9</v>
      </c>
      <c r="D200" s="3">
        <v>1997</v>
      </c>
      <c r="E200" s="3"/>
      <c r="F200" s="3"/>
      <c r="G200" s="3">
        <v>1</v>
      </c>
      <c r="H200" s="3"/>
      <c r="I200" s="3"/>
      <c r="J200" s="113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21">
        <v>10</v>
      </c>
      <c r="X200" s="10">
        <v>1</v>
      </c>
      <c r="Y200" s="35">
        <f aca="true" t="shared" si="16" ref="Y200:Y226">SUM(J200:W200)*X200*SUM(E200:I200)</f>
        <v>10</v>
      </c>
      <c r="Z200" s="4">
        <v>18</v>
      </c>
      <c r="AA200" s="38">
        <f aca="true" t="shared" si="17" ref="AA200:AA212">(Z200-Y200)/Y200</f>
        <v>0.8</v>
      </c>
    </row>
    <row r="201" spans="1:27" s="5" customFormat="1" ht="13.5" customHeight="1">
      <c r="A201" s="3">
        <v>35</v>
      </c>
      <c r="B201" s="31" t="s">
        <v>8</v>
      </c>
      <c r="C201" s="8" t="s">
        <v>10</v>
      </c>
      <c r="D201" s="3">
        <v>1998</v>
      </c>
      <c r="E201" s="3"/>
      <c r="F201" s="3"/>
      <c r="G201" s="3">
        <v>1</v>
      </c>
      <c r="H201" s="3"/>
      <c r="I201" s="3"/>
      <c r="J201" s="113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>
        <v>8</v>
      </c>
      <c r="X201" s="10">
        <v>1</v>
      </c>
      <c r="Y201" s="35">
        <f t="shared" si="16"/>
        <v>8</v>
      </c>
      <c r="Z201" s="4">
        <v>14</v>
      </c>
      <c r="AA201" s="38">
        <f t="shared" si="17"/>
        <v>0.75</v>
      </c>
    </row>
    <row r="202" spans="1:27" s="5" customFormat="1" ht="13.5" customHeight="1">
      <c r="A202" s="30">
        <v>36</v>
      </c>
      <c r="B202" s="31" t="s">
        <v>8</v>
      </c>
      <c r="C202" s="8" t="s">
        <v>10</v>
      </c>
      <c r="D202" s="3">
        <v>1998</v>
      </c>
      <c r="E202" s="3"/>
      <c r="F202" s="3">
        <v>1</v>
      </c>
      <c r="G202" s="3"/>
      <c r="H202" s="3"/>
      <c r="I202" s="3"/>
      <c r="J202" s="113"/>
      <c r="K202" s="18"/>
      <c r="L202" s="18"/>
      <c r="M202" s="18"/>
      <c r="N202" s="18"/>
      <c r="O202" s="18"/>
      <c r="P202" s="18"/>
      <c r="Q202" s="18"/>
      <c r="R202" s="18"/>
      <c r="S202" s="18"/>
      <c r="T202" s="18">
        <v>1.5</v>
      </c>
      <c r="U202" s="18">
        <v>2</v>
      </c>
      <c r="V202" s="18">
        <v>3</v>
      </c>
      <c r="W202" s="18">
        <v>5</v>
      </c>
      <c r="X202" s="10">
        <v>3</v>
      </c>
      <c r="Y202" s="35">
        <f t="shared" si="16"/>
        <v>34.5</v>
      </c>
      <c r="Z202" s="4">
        <v>42</v>
      </c>
      <c r="AA202" s="38">
        <f t="shared" si="17"/>
        <v>0.21739130434782608</v>
      </c>
    </row>
    <row r="203" spans="1:27" s="5" customFormat="1" ht="13.5" customHeight="1">
      <c r="A203" s="30">
        <v>37</v>
      </c>
      <c r="B203" s="31" t="s">
        <v>8</v>
      </c>
      <c r="C203" s="5" t="s">
        <v>11</v>
      </c>
      <c r="D203" s="3">
        <v>1998</v>
      </c>
      <c r="E203" s="3"/>
      <c r="F203" s="3"/>
      <c r="G203" s="6">
        <v>1</v>
      </c>
      <c r="H203" s="6"/>
      <c r="I203" s="3"/>
      <c r="J203" s="113"/>
      <c r="K203" s="18"/>
      <c r="L203" s="18"/>
      <c r="M203" s="18"/>
      <c r="N203" s="18"/>
      <c r="O203" s="18"/>
      <c r="P203" s="18"/>
      <c r="Q203" s="17"/>
      <c r="R203" s="17"/>
      <c r="S203" s="17"/>
      <c r="T203" s="17"/>
      <c r="U203" s="17"/>
      <c r="V203" s="17"/>
      <c r="W203" s="17">
        <v>9</v>
      </c>
      <c r="X203" s="9">
        <v>1</v>
      </c>
      <c r="Y203" s="35">
        <f t="shared" si="16"/>
        <v>9</v>
      </c>
      <c r="Z203" s="4">
        <v>12</v>
      </c>
      <c r="AA203" s="38">
        <f t="shared" si="17"/>
        <v>0.3333333333333333</v>
      </c>
    </row>
    <row r="204" spans="1:27" s="5" customFormat="1" ht="13.5" customHeight="1">
      <c r="A204" s="3">
        <v>38</v>
      </c>
      <c r="B204" s="31" t="s">
        <v>8</v>
      </c>
      <c r="C204" s="5" t="s">
        <v>11</v>
      </c>
      <c r="D204" s="3">
        <v>1998</v>
      </c>
      <c r="E204" s="3"/>
      <c r="F204" s="6">
        <v>1</v>
      </c>
      <c r="G204" s="3"/>
      <c r="H204" s="3"/>
      <c r="I204" s="3"/>
      <c r="J204" s="113"/>
      <c r="K204" s="18"/>
      <c r="L204" s="18"/>
      <c r="M204" s="18"/>
      <c r="N204" s="18"/>
      <c r="O204" s="18"/>
      <c r="P204" s="18"/>
      <c r="Q204" s="17"/>
      <c r="R204" s="17"/>
      <c r="S204" s="17"/>
      <c r="T204" s="17">
        <v>0.5</v>
      </c>
      <c r="U204" s="17">
        <v>1</v>
      </c>
      <c r="V204" s="17">
        <v>1.5</v>
      </c>
      <c r="W204" s="17">
        <v>2</v>
      </c>
      <c r="X204" s="9">
        <v>4</v>
      </c>
      <c r="Y204" s="35">
        <f t="shared" si="16"/>
        <v>20</v>
      </c>
      <c r="Z204" s="4">
        <v>32</v>
      </c>
      <c r="AA204" s="38">
        <f t="shared" si="17"/>
        <v>0.6</v>
      </c>
    </row>
    <row r="205" spans="1:27" s="5" customFormat="1" ht="13.5" customHeight="1">
      <c r="A205" s="30">
        <v>39</v>
      </c>
      <c r="B205" s="31" t="s">
        <v>8</v>
      </c>
      <c r="C205" s="8" t="s">
        <v>189</v>
      </c>
      <c r="D205" s="3">
        <v>1998</v>
      </c>
      <c r="E205" s="3"/>
      <c r="F205" s="6"/>
      <c r="G205" s="6">
        <v>1</v>
      </c>
      <c r="H205" s="6"/>
      <c r="I205" s="3"/>
      <c r="J205" s="113"/>
      <c r="K205" s="18"/>
      <c r="L205" s="18"/>
      <c r="M205" s="18"/>
      <c r="N205" s="18"/>
      <c r="O205" s="18"/>
      <c r="P205" s="18"/>
      <c r="Q205" s="17"/>
      <c r="R205" s="17"/>
      <c r="S205" s="17"/>
      <c r="T205" s="17"/>
      <c r="U205" s="17"/>
      <c r="V205" s="17"/>
      <c r="W205" s="21">
        <v>10</v>
      </c>
      <c r="X205" s="9">
        <v>1</v>
      </c>
      <c r="Y205" s="35">
        <f t="shared" si="16"/>
        <v>10</v>
      </c>
      <c r="Z205" s="141">
        <v>19</v>
      </c>
      <c r="AA205" s="142">
        <f>(Z205-Y205-Y206)/(Y205+Y206)</f>
        <v>-0.2692307692307692</v>
      </c>
    </row>
    <row r="206" spans="1:27" s="5" customFormat="1" ht="13.5" customHeight="1">
      <c r="A206" s="30">
        <v>40</v>
      </c>
      <c r="B206" s="31" t="s">
        <v>8</v>
      </c>
      <c r="C206" s="8" t="s">
        <v>189</v>
      </c>
      <c r="D206" s="3">
        <v>1998</v>
      </c>
      <c r="E206" s="3"/>
      <c r="F206" s="6">
        <v>1</v>
      </c>
      <c r="G206" s="3"/>
      <c r="H206" s="3"/>
      <c r="I206" s="3"/>
      <c r="J206" s="113"/>
      <c r="K206" s="18"/>
      <c r="L206" s="18"/>
      <c r="M206" s="18"/>
      <c r="N206" s="18"/>
      <c r="O206" s="18"/>
      <c r="P206" s="18"/>
      <c r="Q206" s="17"/>
      <c r="R206" s="17"/>
      <c r="S206" s="17"/>
      <c r="T206" s="17"/>
      <c r="U206" s="17"/>
      <c r="V206" s="17"/>
      <c r="W206" s="17">
        <v>4</v>
      </c>
      <c r="X206" s="9">
        <v>4</v>
      </c>
      <c r="Y206" s="35">
        <f t="shared" si="16"/>
        <v>16</v>
      </c>
      <c r="Z206" s="141"/>
      <c r="AA206" s="142"/>
    </row>
    <row r="207" spans="1:27" s="5" customFormat="1" ht="13.5" customHeight="1">
      <c r="A207" s="3">
        <v>41</v>
      </c>
      <c r="B207" s="31" t="s">
        <v>8</v>
      </c>
      <c r="C207" s="44" t="s">
        <v>190</v>
      </c>
      <c r="D207" s="3">
        <v>1998</v>
      </c>
      <c r="E207" s="3"/>
      <c r="F207" s="6"/>
      <c r="G207" s="6">
        <v>1</v>
      </c>
      <c r="H207" s="6"/>
      <c r="I207" s="3"/>
      <c r="J207" s="113"/>
      <c r="K207" s="18"/>
      <c r="L207" s="18"/>
      <c r="M207" s="18"/>
      <c r="N207" s="18"/>
      <c r="O207" s="18"/>
      <c r="P207" s="18"/>
      <c r="Q207" s="17"/>
      <c r="R207" s="17"/>
      <c r="S207" s="17"/>
      <c r="T207" s="17"/>
      <c r="U207" s="17"/>
      <c r="V207" s="17"/>
      <c r="W207" s="21">
        <v>10</v>
      </c>
      <c r="X207" s="9">
        <v>1</v>
      </c>
      <c r="Y207" s="35">
        <f t="shared" si="16"/>
        <v>10</v>
      </c>
      <c r="Z207" s="141">
        <v>18</v>
      </c>
      <c r="AA207" s="142">
        <f>(Z207-Y207-Y208)/(Y207+Y208)</f>
        <v>-0.25</v>
      </c>
    </row>
    <row r="208" spans="1:27" s="5" customFormat="1" ht="13.5" customHeight="1">
      <c r="A208" s="30">
        <v>42</v>
      </c>
      <c r="B208" s="31" t="s">
        <v>8</v>
      </c>
      <c r="C208" s="44" t="s">
        <v>190</v>
      </c>
      <c r="D208" s="3">
        <v>1998</v>
      </c>
      <c r="E208" s="3"/>
      <c r="F208" s="6">
        <v>1</v>
      </c>
      <c r="G208" s="3"/>
      <c r="H208" s="3"/>
      <c r="I208" s="3"/>
      <c r="J208" s="113"/>
      <c r="K208" s="18"/>
      <c r="L208" s="18"/>
      <c r="M208" s="18"/>
      <c r="N208" s="18"/>
      <c r="O208" s="18"/>
      <c r="P208" s="18"/>
      <c r="Q208" s="17"/>
      <c r="R208" s="17"/>
      <c r="S208" s="17"/>
      <c r="T208" s="17"/>
      <c r="U208" s="17"/>
      <c r="V208" s="17"/>
      <c r="W208" s="17">
        <v>3.5</v>
      </c>
      <c r="X208" s="9">
        <v>4</v>
      </c>
      <c r="Y208" s="35">
        <f t="shared" si="16"/>
        <v>14</v>
      </c>
      <c r="Z208" s="141"/>
      <c r="AA208" s="142"/>
    </row>
    <row r="209" spans="1:27" s="5" customFormat="1" ht="13.5" customHeight="1">
      <c r="A209" s="30">
        <v>43</v>
      </c>
      <c r="B209" s="31" t="s">
        <v>8</v>
      </c>
      <c r="C209" s="44" t="s">
        <v>417</v>
      </c>
      <c r="D209" s="3">
        <v>1999</v>
      </c>
      <c r="E209" s="3"/>
      <c r="F209" s="6"/>
      <c r="G209" s="6">
        <v>1</v>
      </c>
      <c r="H209" s="6"/>
      <c r="I209" s="3"/>
      <c r="J209" s="113"/>
      <c r="K209" s="18"/>
      <c r="L209" s="18"/>
      <c r="M209" s="18"/>
      <c r="N209" s="18"/>
      <c r="O209" s="18"/>
      <c r="P209" s="18"/>
      <c r="Q209" s="17"/>
      <c r="R209" s="17"/>
      <c r="S209" s="17"/>
      <c r="T209" s="17"/>
      <c r="U209" s="17"/>
      <c r="V209" s="17"/>
      <c r="W209" s="17">
        <v>8</v>
      </c>
      <c r="X209" s="9">
        <v>1</v>
      </c>
      <c r="Y209" s="35">
        <f t="shared" si="16"/>
        <v>8</v>
      </c>
      <c r="Z209" s="4">
        <v>8</v>
      </c>
      <c r="AA209" s="38">
        <f t="shared" si="17"/>
        <v>0</v>
      </c>
    </row>
    <row r="210" spans="1:27" s="5" customFormat="1" ht="13.5" customHeight="1">
      <c r="A210" s="3">
        <v>44</v>
      </c>
      <c r="B210" s="31" t="s">
        <v>8</v>
      </c>
      <c r="C210" s="44" t="s">
        <v>417</v>
      </c>
      <c r="D210" s="3">
        <v>1999</v>
      </c>
      <c r="E210" s="3"/>
      <c r="F210" s="6">
        <v>1</v>
      </c>
      <c r="G210" s="3"/>
      <c r="H210" s="3"/>
      <c r="I210" s="3"/>
      <c r="J210" s="113"/>
      <c r="K210" s="18"/>
      <c r="L210" s="18"/>
      <c r="M210" s="18"/>
      <c r="N210" s="18"/>
      <c r="O210" s="18"/>
      <c r="P210" s="18"/>
      <c r="Q210" s="17"/>
      <c r="R210" s="17"/>
      <c r="S210" s="17"/>
      <c r="T210" s="17"/>
      <c r="U210" s="17"/>
      <c r="V210" s="17"/>
      <c r="W210" s="17">
        <v>2</v>
      </c>
      <c r="X210" s="9">
        <v>12</v>
      </c>
      <c r="Y210" s="35">
        <f t="shared" si="16"/>
        <v>24</v>
      </c>
      <c r="Z210" s="4">
        <v>24</v>
      </c>
      <c r="AA210" s="38">
        <f t="shared" si="17"/>
        <v>0</v>
      </c>
    </row>
    <row r="211" spans="1:27" s="5" customFormat="1" ht="13.5" customHeight="1">
      <c r="A211" s="30">
        <v>45</v>
      </c>
      <c r="B211" s="31" t="s">
        <v>8</v>
      </c>
      <c r="C211" s="5" t="s">
        <v>12</v>
      </c>
      <c r="D211" s="3">
        <v>1999</v>
      </c>
      <c r="E211" s="3"/>
      <c r="F211" s="3"/>
      <c r="G211" s="6">
        <v>1</v>
      </c>
      <c r="H211" s="6"/>
      <c r="I211" s="3"/>
      <c r="J211" s="113"/>
      <c r="K211" s="18"/>
      <c r="L211" s="18"/>
      <c r="M211" s="18"/>
      <c r="N211" s="18"/>
      <c r="O211" s="18"/>
      <c r="P211" s="18"/>
      <c r="Q211" s="17"/>
      <c r="R211" s="17"/>
      <c r="S211" s="17"/>
      <c r="T211" s="17"/>
      <c r="U211" s="17"/>
      <c r="V211" s="17"/>
      <c r="W211" s="17">
        <v>8</v>
      </c>
      <c r="X211" s="9">
        <v>1</v>
      </c>
      <c r="Y211" s="35">
        <f t="shared" si="16"/>
        <v>8</v>
      </c>
      <c r="Z211" s="4">
        <v>8</v>
      </c>
      <c r="AA211" s="38">
        <f t="shared" si="17"/>
        <v>0</v>
      </c>
    </row>
    <row r="212" spans="1:27" s="5" customFormat="1" ht="13.5" customHeight="1">
      <c r="A212" s="30">
        <v>46</v>
      </c>
      <c r="B212" s="31" t="s">
        <v>8</v>
      </c>
      <c r="C212" s="5" t="s">
        <v>12</v>
      </c>
      <c r="D212" s="3">
        <v>1999</v>
      </c>
      <c r="E212" s="3"/>
      <c r="F212" s="6">
        <v>1</v>
      </c>
      <c r="G212" s="3"/>
      <c r="H212" s="3"/>
      <c r="I212" s="3"/>
      <c r="J212" s="113"/>
      <c r="K212" s="18"/>
      <c r="L212" s="18"/>
      <c r="M212" s="18"/>
      <c r="N212" s="18"/>
      <c r="O212" s="18"/>
      <c r="P212" s="18"/>
      <c r="Q212" s="17"/>
      <c r="R212" s="17">
        <v>1</v>
      </c>
      <c r="S212" s="17">
        <v>1.5</v>
      </c>
      <c r="T212" s="17">
        <v>2</v>
      </c>
      <c r="U212" s="17">
        <v>2.5</v>
      </c>
      <c r="V212" s="17">
        <v>3</v>
      </c>
      <c r="W212" s="17">
        <v>3.5</v>
      </c>
      <c r="X212" s="9">
        <v>2</v>
      </c>
      <c r="Y212" s="35">
        <f t="shared" si="16"/>
        <v>27</v>
      </c>
      <c r="Z212" s="4">
        <v>27</v>
      </c>
      <c r="AA212" s="38">
        <f t="shared" si="17"/>
        <v>0</v>
      </c>
    </row>
    <row r="213" spans="1:27" s="5" customFormat="1" ht="13.5" customHeight="1">
      <c r="A213" s="3">
        <v>47</v>
      </c>
      <c r="B213" s="31" t="s">
        <v>8</v>
      </c>
      <c r="C213" s="8" t="s">
        <v>13</v>
      </c>
      <c r="D213" s="3">
        <v>2000</v>
      </c>
      <c r="E213" s="3"/>
      <c r="F213" s="3"/>
      <c r="G213" s="6">
        <v>1</v>
      </c>
      <c r="H213" s="6"/>
      <c r="I213" s="3"/>
      <c r="J213" s="117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>
        <v>8</v>
      </c>
      <c r="X213" s="10">
        <v>1</v>
      </c>
      <c r="Y213" s="35">
        <f t="shared" si="16"/>
        <v>8</v>
      </c>
      <c r="Z213" s="141">
        <v>40</v>
      </c>
      <c r="AA213" s="142">
        <f>(Z213-Y213-Y214)/(Y213+Y214)</f>
        <v>0.7391304347826086</v>
      </c>
    </row>
    <row r="214" spans="1:27" s="5" customFormat="1" ht="13.5" customHeight="1">
      <c r="A214" s="30">
        <v>48</v>
      </c>
      <c r="B214" s="31" t="s">
        <v>8</v>
      </c>
      <c r="C214" s="8" t="s">
        <v>13</v>
      </c>
      <c r="D214" s="3">
        <v>2000</v>
      </c>
      <c r="E214" s="3"/>
      <c r="F214" s="6">
        <v>1</v>
      </c>
      <c r="G214" s="6"/>
      <c r="H214" s="6"/>
      <c r="I214" s="3"/>
      <c r="J214" s="117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>
        <v>2.5</v>
      </c>
      <c r="X214" s="10">
        <v>6</v>
      </c>
      <c r="Y214" s="35">
        <f t="shared" si="16"/>
        <v>15</v>
      </c>
      <c r="Z214" s="141"/>
      <c r="AA214" s="142"/>
    </row>
    <row r="215" spans="1:27" s="5" customFormat="1" ht="13.5" customHeight="1">
      <c r="A215" s="30">
        <v>49</v>
      </c>
      <c r="B215" s="31" t="s">
        <v>8</v>
      </c>
      <c r="C215" s="8" t="s">
        <v>191</v>
      </c>
      <c r="D215" s="3">
        <v>2000</v>
      </c>
      <c r="E215" s="3"/>
      <c r="F215" s="6"/>
      <c r="G215" s="6">
        <v>1</v>
      </c>
      <c r="H215" s="6"/>
      <c r="I215" s="3"/>
      <c r="J215" s="117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>
        <v>8</v>
      </c>
      <c r="X215" s="10">
        <v>1</v>
      </c>
      <c r="Y215" s="35">
        <f t="shared" si="16"/>
        <v>8</v>
      </c>
      <c r="Z215" s="141">
        <v>32</v>
      </c>
      <c r="AA215" s="142">
        <f>(Z215-Y215-Y216)/(Y215+Y216)</f>
        <v>0</v>
      </c>
    </row>
    <row r="216" spans="1:27" s="5" customFormat="1" ht="13.5" customHeight="1">
      <c r="A216" s="3">
        <v>50</v>
      </c>
      <c r="B216" s="31" t="s">
        <v>8</v>
      </c>
      <c r="C216" s="8" t="s">
        <v>191</v>
      </c>
      <c r="D216" s="3">
        <v>2000</v>
      </c>
      <c r="E216" s="3"/>
      <c r="F216" s="6">
        <v>1</v>
      </c>
      <c r="G216" s="6"/>
      <c r="H216" s="6"/>
      <c r="I216" s="3"/>
      <c r="J216" s="117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>
        <v>2</v>
      </c>
      <c r="X216" s="10">
        <v>12</v>
      </c>
      <c r="Y216" s="35">
        <f t="shared" si="16"/>
        <v>24</v>
      </c>
      <c r="Z216" s="141"/>
      <c r="AA216" s="142"/>
    </row>
    <row r="217" spans="1:27" s="5" customFormat="1" ht="13.5" customHeight="1">
      <c r="A217" s="30">
        <v>51</v>
      </c>
      <c r="B217" s="31" t="s">
        <v>8</v>
      </c>
      <c r="C217" s="44" t="s">
        <v>418</v>
      </c>
      <c r="D217" s="3">
        <v>2000</v>
      </c>
      <c r="E217" s="3"/>
      <c r="F217" s="6"/>
      <c r="G217" s="6">
        <v>1</v>
      </c>
      <c r="H217" s="6"/>
      <c r="I217" s="3"/>
      <c r="J217" s="117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>
        <v>9</v>
      </c>
      <c r="X217" s="10">
        <v>1</v>
      </c>
      <c r="Y217" s="35">
        <f>SUM(J217:W217)*X217*SUM(E217:I217)</f>
        <v>9</v>
      </c>
      <c r="Z217" s="141">
        <v>38</v>
      </c>
      <c r="AA217" s="142">
        <f>(Z217-Y217-Y218)/(Y217+Y218)</f>
        <v>0.05555555555555555</v>
      </c>
    </row>
    <row r="218" spans="1:27" s="5" customFormat="1" ht="13.5" customHeight="1">
      <c r="A218" s="30">
        <v>52</v>
      </c>
      <c r="B218" s="31" t="s">
        <v>8</v>
      </c>
      <c r="C218" s="44" t="s">
        <v>418</v>
      </c>
      <c r="D218" s="3">
        <v>2000</v>
      </c>
      <c r="E218" s="3"/>
      <c r="F218" s="6">
        <v>1</v>
      </c>
      <c r="G218" s="6"/>
      <c r="H218" s="6"/>
      <c r="I218" s="3"/>
      <c r="J218" s="117"/>
      <c r="K218" s="19"/>
      <c r="L218" s="19"/>
      <c r="M218" s="19"/>
      <c r="N218" s="19"/>
      <c r="O218" s="19"/>
      <c r="P218" s="19"/>
      <c r="Q218" s="19"/>
      <c r="R218" s="19">
        <v>1</v>
      </c>
      <c r="S218" s="19">
        <v>1.5</v>
      </c>
      <c r="T218" s="19">
        <v>2</v>
      </c>
      <c r="U218" s="19">
        <v>2.5</v>
      </c>
      <c r="V218" s="19">
        <v>3</v>
      </c>
      <c r="W218" s="19">
        <v>3.5</v>
      </c>
      <c r="X218" s="10">
        <v>2</v>
      </c>
      <c r="Y218" s="35">
        <f>SUM(J218:W218)*X218*SUM(E218:I218)</f>
        <v>27</v>
      </c>
      <c r="Z218" s="141"/>
      <c r="AA218" s="142"/>
    </row>
    <row r="219" spans="1:27" s="5" customFormat="1" ht="13.5" customHeight="1">
      <c r="A219" s="3">
        <v>53</v>
      </c>
      <c r="B219" s="31" t="s">
        <v>8</v>
      </c>
      <c r="C219" s="8" t="s">
        <v>119</v>
      </c>
      <c r="D219" s="3">
        <v>2000</v>
      </c>
      <c r="E219" s="3"/>
      <c r="F219" s="3"/>
      <c r="G219" s="6">
        <v>1</v>
      </c>
      <c r="H219" s="6"/>
      <c r="I219" s="3"/>
      <c r="J219" s="117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>
        <v>9</v>
      </c>
      <c r="X219" s="10">
        <v>1</v>
      </c>
      <c r="Y219" s="35">
        <f t="shared" si="16"/>
        <v>9</v>
      </c>
      <c r="Z219" s="40">
        <v>9</v>
      </c>
      <c r="AA219" s="38">
        <f>(Z219-Y219)/Y219</f>
        <v>0</v>
      </c>
    </row>
    <row r="220" spans="1:27" s="5" customFormat="1" ht="13.5" customHeight="1">
      <c r="A220" s="30">
        <v>54</v>
      </c>
      <c r="B220" s="31" t="s">
        <v>8</v>
      </c>
      <c r="C220" s="8" t="s">
        <v>119</v>
      </c>
      <c r="D220" s="3">
        <v>2000</v>
      </c>
      <c r="E220" s="3"/>
      <c r="F220" s="6">
        <v>1</v>
      </c>
      <c r="G220" s="6"/>
      <c r="H220" s="6"/>
      <c r="I220" s="3"/>
      <c r="J220" s="117"/>
      <c r="K220" s="19"/>
      <c r="L220" s="19"/>
      <c r="M220" s="19"/>
      <c r="N220" s="19"/>
      <c r="O220" s="19"/>
      <c r="P220" s="19"/>
      <c r="Q220" s="19"/>
      <c r="R220" s="19"/>
      <c r="S220" s="19"/>
      <c r="T220" s="19">
        <v>1</v>
      </c>
      <c r="U220" s="19">
        <v>1.5</v>
      </c>
      <c r="V220" s="19">
        <v>2</v>
      </c>
      <c r="W220" s="19">
        <v>2.5</v>
      </c>
      <c r="X220" s="10">
        <v>1</v>
      </c>
      <c r="Y220" s="35">
        <f t="shared" si="16"/>
        <v>7</v>
      </c>
      <c r="Z220" s="40">
        <v>6</v>
      </c>
      <c r="AA220" s="38">
        <f>(Z220-Y220)/Y220</f>
        <v>-0.14285714285714285</v>
      </c>
    </row>
    <row r="221" spans="1:27" s="5" customFormat="1" ht="13.5" customHeight="1">
      <c r="A221" s="30">
        <v>55</v>
      </c>
      <c r="B221" s="31" t="s">
        <v>8</v>
      </c>
      <c r="C221" s="8" t="s">
        <v>120</v>
      </c>
      <c r="D221" s="3">
        <v>2000</v>
      </c>
      <c r="E221" s="3"/>
      <c r="F221" s="3"/>
      <c r="G221" s="6">
        <v>1</v>
      </c>
      <c r="H221" s="6"/>
      <c r="I221" s="3"/>
      <c r="J221" s="117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>
        <v>8</v>
      </c>
      <c r="X221" s="10">
        <v>1</v>
      </c>
      <c r="Y221" s="35">
        <f t="shared" si="16"/>
        <v>8</v>
      </c>
      <c r="Z221" s="40">
        <v>8</v>
      </c>
      <c r="AA221" s="38">
        <f>(Z221-Y221)/Y221</f>
        <v>0</v>
      </c>
    </row>
    <row r="222" spans="1:27" s="5" customFormat="1" ht="13.5" customHeight="1">
      <c r="A222" s="3">
        <v>56</v>
      </c>
      <c r="B222" s="31" t="s">
        <v>8</v>
      </c>
      <c r="C222" s="8" t="s">
        <v>120</v>
      </c>
      <c r="D222" s="3">
        <v>2000</v>
      </c>
      <c r="E222" s="3"/>
      <c r="F222" s="6">
        <v>1</v>
      </c>
      <c r="G222" s="6"/>
      <c r="H222" s="6"/>
      <c r="I222" s="3"/>
      <c r="J222" s="117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>
        <v>3</v>
      </c>
      <c r="X222" s="10">
        <v>16</v>
      </c>
      <c r="Y222" s="35">
        <f t="shared" si="16"/>
        <v>48</v>
      </c>
      <c r="Z222" s="40">
        <v>48</v>
      </c>
      <c r="AA222" s="38">
        <f>(Z222-Y222)/Y222</f>
        <v>0</v>
      </c>
    </row>
    <row r="223" spans="1:27" s="5" customFormat="1" ht="13.5" customHeight="1">
      <c r="A223" s="30">
        <v>57</v>
      </c>
      <c r="B223" s="31" t="s">
        <v>8</v>
      </c>
      <c r="C223" s="5" t="s">
        <v>14</v>
      </c>
      <c r="D223" s="3">
        <v>2000</v>
      </c>
      <c r="E223" s="3"/>
      <c r="F223" s="3"/>
      <c r="G223" s="3">
        <v>1</v>
      </c>
      <c r="H223" s="3"/>
      <c r="I223" s="7"/>
      <c r="J223" s="118"/>
      <c r="K223" s="20"/>
      <c r="L223" s="20"/>
      <c r="M223" s="20"/>
      <c r="N223" s="20"/>
      <c r="O223" s="20"/>
      <c r="P223" s="20"/>
      <c r="Q223" s="17"/>
      <c r="R223" s="17"/>
      <c r="S223" s="17"/>
      <c r="T223" s="17"/>
      <c r="U223" s="17"/>
      <c r="V223" s="17"/>
      <c r="W223" s="22">
        <v>18</v>
      </c>
      <c r="X223" s="9">
        <v>1</v>
      </c>
      <c r="Y223" s="35">
        <f t="shared" si="16"/>
        <v>18</v>
      </c>
      <c r="Z223" s="141">
        <v>40</v>
      </c>
      <c r="AA223" s="142">
        <f>(Z223-Y223-Y224)/(Y223+Y224)</f>
        <v>0.7391304347826086</v>
      </c>
    </row>
    <row r="224" spans="1:27" s="5" customFormat="1" ht="13.5" customHeight="1">
      <c r="A224" s="30">
        <v>58</v>
      </c>
      <c r="B224" s="31" t="s">
        <v>8</v>
      </c>
      <c r="C224" s="5" t="s">
        <v>14</v>
      </c>
      <c r="D224" s="3">
        <v>2000</v>
      </c>
      <c r="E224" s="6">
        <v>1</v>
      </c>
      <c r="F224" s="3"/>
      <c r="G224" s="3"/>
      <c r="H224" s="3"/>
      <c r="I224" s="7"/>
      <c r="J224" s="118"/>
      <c r="K224" s="20"/>
      <c r="L224" s="20"/>
      <c r="M224" s="20"/>
      <c r="N224" s="20"/>
      <c r="O224" s="20"/>
      <c r="P224" s="20"/>
      <c r="Q224" s="17"/>
      <c r="R224" s="17"/>
      <c r="S224" s="17"/>
      <c r="T224" s="17"/>
      <c r="U224" s="17"/>
      <c r="V224" s="17">
        <v>2</v>
      </c>
      <c r="W224" s="17">
        <v>3</v>
      </c>
      <c r="X224" s="9">
        <v>1</v>
      </c>
      <c r="Y224" s="35">
        <f t="shared" si="16"/>
        <v>5</v>
      </c>
      <c r="Z224" s="141"/>
      <c r="AA224" s="142"/>
    </row>
    <row r="225" spans="1:27" s="5" customFormat="1" ht="13.5" customHeight="1">
      <c r="A225" s="3">
        <v>59</v>
      </c>
      <c r="B225" s="31" t="s">
        <v>8</v>
      </c>
      <c r="C225" s="5" t="s">
        <v>14</v>
      </c>
      <c r="D225" s="3">
        <v>2000</v>
      </c>
      <c r="E225" s="3"/>
      <c r="F225" s="6">
        <v>1</v>
      </c>
      <c r="G225" s="3"/>
      <c r="H225" s="3"/>
      <c r="I225" s="3"/>
      <c r="J225" s="113"/>
      <c r="K225" s="18"/>
      <c r="L225" s="18"/>
      <c r="M225" s="18"/>
      <c r="N225" s="18"/>
      <c r="O225" s="18"/>
      <c r="P225" s="18"/>
      <c r="Q225" s="17"/>
      <c r="R225" s="17"/>
      <c r="S225" s="17"/>
      <c r="T225" s="17"/>
      <c r="U225" s="17"/>
      <c r="V225" s="17">
        <v>2</v>
      </c>
      <c r="W225" s="17">
        <v>3</v>
      </c>
      <c r="X225" s="9">
        <v>4</v>
      </c>
      <c r="Y225" s="35">
        <f t="shared" si="16"/>
        <v>20</v>
      </c>
      <c r="Z225" s="4">
        <v>21</v>
      </c>
      <c r="AA225" s="38">
        <f>(Z225-Y225)/Y225</f>
        <v>0.05</v>
      </c>
    </row>
    <row r="226" spans="1:27" ht="13.5" customHeight="1">
      <c r="A226" s="30">
        <v>60</v>
      </c>
      <c r="B226" s="31" t="s">
        <v>8</v>
      </c>
      <c r="C226" s="5" t="s">
        <v>370</v>
      </c>
      <c r="D226" s="3">
        <v>2001</v>
      </c>
      <c r="E226" s="6"/>
      <c r="F226" s="3">
        <v>3</v>
      </c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>
        <v>1</v>
      </c>
      <c r="X226" s="9">
        <v>12</v>
      </c>
      <c r="Y226" s="35">
        <f t="shared" si="16"/>
        <v>36</v>
      </c>
      <c r="Z226" s="4">
        <v>120</v>
      </c>
      <c r="AA226" s="38">
        <f>(Z226-Y226)/Y226</f>
        <v>2.3333333333333335</v>
      </c>
    </row>
    <row r="227" spans="1:27" ht="13.5" customHeight="1">
      <c r="A227" s="30">
        <v>61</v>
      </c>
      <c r="B227" s="31" t="s">
        <v>8</v>
      </c>
      <c r="C227" s="44" t="s">
        <v>419</v>
      </c>
      <c r="D227" s="3">
        <v>2001</v>
      </c>
      <c r="E227" s="6"/>
      <c r="G227" s="3">
        <v>1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>
        <v>7</v>
      </c>
      <c r="X227" s="9">
        <v>1</v>
      </c>
      <c r="Y227" s="35">
        <f>SUM(J227:W227)*X227*SUM(E227:I227)</f>
        <v>7</v>
      </c>
      <c r="Z227" s="141">
        <v>36</v>
      </c>
      <c r="AA227" s="142">
        <f>(Z227-Y227-Y228)/(Y227+Y228)</f>
        <v>0.16129032258064516</v>
      </c>
    </row>
    <row r="228" spans="1:27" ht="13.5" customHeight="1">
      <c r="A228" s="3">
        <v>62</v>
      </c>
      <c r="B228" s="31" t="s">
        <v>8</v>
      </c>
      <c r="C228" s="44" t="s">
        <v>419</v>
      </c>
      <c r="D228" s="3">
        <v>2001</v>
      </c>
      <c r="E228" s="6"/>
      <c r="F228" s="3">
        <v>1</v>
      </c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>
        <v>3</v>
      </c>
      <c r="X228" s="9">
        <v>8</v>
      </c>
      <c r="Y228" s="35">
        <f>SUM(J228:W228)*X228*SUM(E228:I228)</f>
        <v>24</v>
      </c>
      <c r="Z228" s="141"/>
      <c r="AA228" s="142"/>
    </row>
    <row r="229" spans="1:27" s="5" customFormat="1" ht="13.5" customHeight="1" thickBot="1">
      <c r="A229" s="3"/>
      <c r="D229" s="3"/>
      <c r="E229" s="3"/>
      <c r="F229" s="3"/>
      <c r="G229" s="3"/>
      <c r="H229" s="3"/>
      <c r="I229" s="3"/>
      <c r="J229" s="119"/>
      <c r="K229" s="12"/>
      <c r="L229" s="12"/>
      <c r="M229" s="12"/>
      <c r="N229" s="12"/>
      <c r="O229" s="12"/>
      <c r="P229" s="12"/>
      <c r="Q229" s="11"/>
      <c r="R229" s="11"/>
      <c r="S229" s="11"/>
      <c r="T229" s="11"/>
      <c r="U229" s="11"/>
      <c r="V229" s="11"/>
      <c r="W229" s="11"/>
      <c r="X229" s="9"/>
      <c r="Y229" s="28" t="s">
        <v>26</v>
      </c>
      <c r="Z229" s="27">
        <f>SUM(Z167:Z228)</f>
        <v>1666</v>
      </c>
      <c r="AA229" s="39"/>
    </row>
    <row r="230" ht="13.5" customHeight="1" thickTop="1"/>
    <row r="231" spans="1:28" s="1" customFormat="1" ht="42.75" customHeight="1">
      <c r="A231" s="24" t="s">
        <v>3</v>
      </c>
      <c r="B231" s="23" t="s">
        <v>7</v>
      </c>
      <c r="C231" s="23" t="s">
        <v>112</v>
      </c>
      <c r="D231" s="24" t="s">
        <v>4</v>
      </c>
      <c r="E231" s="24" t="s">
        <v>0</v>
      </c>
      <c r="F231" s="24" t="s">
        <v>1</v>
      </c>
      <c r="G231" s="24" t="s">
        <v>2</v>
      </c>
      <c r="H231" s="26" t="s">
        <v>325</v>
      </c>
      <c r="I231" s="26" t="s">
        <v>326</v>
      </c>
      <c r="J231" s="149" t="s">
        <v>348</v>
      </c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24" t="s">
        <v>6</v>
      </c>
      <c r="Y231" s="25" t="s">
        <v>355</v>
      </c>
      <c r="Z231" s="25" t="s">
        <v>28</v>
      </c>
      <c r="AA231" s="25" t="s">
        <v>277</v>
      </c>
      <c r="AB231" s="110" t="s">
        <v>276</v>
      </c>
    </row>
    <row r="232" spans="1:28" ht="13.5" customHeight="1">
      <c r="A232" s="3">
        <v>1</v>
      </c>
      <c r="B232" s="5" t="s">
        <v>27</v>
      </c>
      <c r="C232" s="29" t="s">
        <v>121</v>
      </c>
      <c r="D232" s="3">
        <v>1992</v>
      </c>
      <c r="G232" s="6">
        <v>1</v>
      </c>
      <c r="H232" s="6"/>
      <c r="V232" s="17">
        <v>3.5</v>
      </c>
      <c r="W232" s="9">
        <v>13</v>
      </c>
      <c r="X232" s="9">
        <v>2</v>
      </c>
      <c r="Y232" s="35">
        <f aca="true" t="shared" si="18" ref="Y232:Y245">SUM(J232:W232)*X232*SUM(E232:I232)</f>
        <v>33</v>
      </c>
      <c r="Z232" s="4">
        <v>10</v>
      </c>
      <c r="AA232" s="4">
        <f>$C$527*Y232</f>
        <v>7.26</v>
      </c>
      <c r="AB232" s="38">
        <f aca="true" t="shared" si="19" ref="AB232:AB245">(Z232-AA232)/AA232</f>
        <v>0.37741046831955927</v>
      </c>
    </row>
    <row r="233" spans="1:28" ht="13.5" customHeight="1">
      <c r="A233" s="3">
        <v>2</v>
      </c>
      <c r="B233" s="5" t="s">
        <v>27</v>
      </c>
      <c r="C233" s="31" t="s">
        <v>122</v>
      </c>
      <c r="D233" s="3">
        <v>1992</v>
      </c>
      <c r="G233" s="6">
        <v>1</v>
      </c>
      <c r="H233" s="6"/>
      <c r="V233" s="17">
        <v>3.5</v>
      </c>
      <c r="W233" s="9">
        <v>13</v>
      </c>
      <c r="X233" s="9">
        <v>2</v>
      </c>
      <c r="Y233" s="35">
        <f t="shared" si="18"/>
        <v>33</v>
      </c>
      <c r="Z233" s="4">
        <v>12</v>
      </c>
      <c r="AA233" s="4">
        <f aca="true" t="shared" si="20" ref="AA233:AA245">$C$527*Y233</f>
        <v>7.26</v>
      </c>
      <c r="AB233" s="38">
        <f t="shared" si="19"/>
        <v>0.6528925619834711</v>
      </c>
    </row>
    <row r="234" spans="1:28" ht="13.5" customHeight="1">
      <c r="A234" s="3">
        <v>3</v>
      </c>
      <c r="B234" s="5" t="s">
        <v>27</v>
      </c>
      <c r="C234" s="5" t="s">
        <v>123</v>
      </c>
      <c r="D234" s="3">
        <v>1993</v>
      </c>
      <c r="G234" s="6">
        <v>1</v>
      </c>
      <c r="H234" s="6"/>
      <c r="V234" s="17">
        <v>3.5</v>
      </c>
      <c r="W234" s="9">
        <v>13</v>
      </c>
      <c r="X234" s="9">
        <v>2</v>
      </c>
      <c r="Y234" s="35">
        <f t="shared" si="18"/>
        <v>33</v>
      </c>
      <c r="Z234" s="4">
        <v>12</v>
      </c>
      <c r="AA234" s="4">
        <f t="shared" si="20"/>
        <v>7.26</v>
      </c>
      <c r="AB234" s="38">
        <f t="shared" si="19"/>
        <v>0.6528925619834711</v>
      </c>
    </row>
    <row r="235" spans="1:28" ht="13.5" customHeight="1">
      <c r="A235" s="3">
        <v>4</v>
      </c>
      <c r="B235" s="5" t="s">
        <v>27</v>
      </c>
      <c r="C235" s="5" t="s">
        <v>124</v>
      </c>
      <c r="D235" s="3">
        <v>1993</v>
      </c>
      <c r="G235" s="6">
        <v>1</v>
      </c>
      <c r="H235" s="6"/>
      <c r="V235" s="17">
        <v>3.5</v>
      </c>
      <c r="W235" s="9">
        <v>13</v>
      </c>
      <c r="X235" s="9">
        <v>2</v>
      </c>
      <c r="Y235" s="35">
        <f t="shared" si="18"/>
        <v>33</v>
      </c>
      <c r="Z235" s="4">
        <v>12</v>
      </c>
      <c r="AA235" s="4">
        <f t="shared" si="20"/>
        <v>7.26</v>
      </c>
      <c r="AB235" s="38">
        <f t="shared" si="19"/>
        <v>0.6528925619834711</v>
      </c>
    </row>
    <row r="236" spans="1:28" ht="13.5" customHeight="1">
      <c r="A236" s="3">
        <v>5</v>
      </c>
      <c r="B236" s="5" t="s">
        <v>27</v>
      </c>
      <c r="C236" s="5" t="s">
        <v>125</v>
      </c>
      <c r="D236" s="3">
        <v>1994</v>
      </c>
      <c r="G236" s="6">
        <v>1</v>
      </c>
      <c r="H236" s="6"/>
      <c r="V236" s="17">
        <v>3.5</v>
      </c>
      <c r="W236" s="9">
        <v>13</v>
      </c>
      <c r="X236" s="9">
        <v>2</v>
      </c>
      <c r="Y236" s="35">
        <f t="shared" si="18"/>
        <v>33</v>
      </c>
      <c r="Z236" s="4">
        <v>12</v>
      </c>
      <c r="AA236" s="4">
        <f t="shared" si="20"/>
        <v>7.26</v>
      </c>
      <c r="AB236" s="38">
        <f t="shared" si="19"/>
        <v>0.6528925619834711</v>
      </c>
    </row>
    <row r="237" spans="1:28" ht="13.5" customHeight="1">
      <c r="A237" s="3">
        <v>6</v>
      </c>
      <c r="B237" s="5" t="s">
        <v>27</v>
      </c>
      <c r="C237" s="5" t="s">
        <v>126</v>
      </c>
      <c r="D237" s="3">
        <v>1995</v>
      </c>
      <c r="G237" s="6">
        <v>1</v>
      </c>
      <c r="H237" s="6"/>
      <c r="T237" s="48" t="s">
        <v>37</v>
      </c>
      <c r="V237" s="17">
        <v>3.5</v>
      </c>
      <c r="W237" s="9">
        <v>13</v>
      </c>
      <c r="X237" s="9">
        <v>2</v>
      </c>
      <c r="Y237" s="35">
        <f t="shared" si="18"/>
        <v>33</v>
      </c>
      <c r="Z237" s="4">
        <v>12</v>
      </c>
      <c r="AA237" s="4">
        <f t="shared" si="20"/>
        <v>7.26</v>
      </c>
      <c r="AB237" s="38">
        <f t="shared" si="19"/>
        <v>0.6528925619834711</v>
      </c>
    </row>
    <row r="238" spans="1:28" ht="13.5" customHeight="1">
      <c r="A238" s="3">
        <v>7</v>
      </c>
      <c r="B238" s="5" t="s">
        <v>27</v>
      </c>
      <c r="C238" s="31" t="s">
        <v>127</v>
      </c>
      <c r="D238" s="3">
        <v>1996</v>
      </c>
      <c r="G238" s="6">
        <v>1</v>
      </c>
      <c r="H238" s="6"/>
      <c r="V238" s="17">
        <v>3.5</v>
      </c>
      <c r="W238" s="9">
        <v>13</v>
      </c>
      <c r="X238" s="9">
        <v>2</v>
      </c>
      <c r="Y238" s="35">
        <f t="shared" si="18"/>
        <v>33</v>
      </c>
      <c r="Z238" s="4">
        <v>10</v>
      </c>
      <c r="AA238" s="4">
        <f t="shared" si="20"/>
        <v>7.26</v>
      </c>
      <c r="AB238" s="38">
        <f t="shared" si="19"/>
        <v>0.37741046831955927</v>
      </c>
    </row>
    <row r="239" spans="1:28" ht="13.5" customHeight="1">
      <c r="A239" s="3">
        <v>8</v>
      </c>
      <c r="B239" s="5" t="s">
        <v>27</v>
      </c>
      <c r="C239" s="31" t="s">
        <v>128</v>
      </c>
      <c r="D239" s="3">
        <v>1996</v>
      </c>
      <c r="G239" s="6">
        <v>1</v>
      </c>
      <c r="H239" s="6"/>
      <c r="V239" s="17">
        <v>3.5</v>
      </c>
      <c r="W239" s="9">
        <v>13</v>
      </c>
      <c r="X239" s="9">
        <v>2</v>
      </c>
      <c r="Y239" s="35">
        <f t="shared" si="18"/>
        <v>33</v>
      </c>
      <c r="Z239" s="4">
        <v>12</v>
      </c>
      <c r="AA239" s="4">
        <f t="shared" si="20"/>
        <v>7.26</v>
      </c>
      <c r="AB239" s="38">
        <f t="shared" si="19"/>
        <v>0.6528925619834711</v>
      </c>
    </row>
    <row r="240" spans="1:28" ht="13.5" customHeight="1">
      <c r="A240" s="3">
        <v>9</v>
      </c>
      <c r="B240" s="5" t="s">
        <v>27</v>
      </c>
      <c r="C240" s="31" t="s">
        <v>129</v>
      </c>
      <c r="D240" s="3">
        <v>1997</v>
      </c>
      <c r="G240" s="6">
        <v>1</v>
      </c>
      <c r="H240" s="6"/>
      <c r="V240" s="17">
        <v>3.5</v>
      </c>
      <c r="W240" s="9">
        <v>13</v>
      </c>
      <c r="X240" s="9">
        <v>2</v>
      </c>
      <c r="Y240" s="35">
        <f t="shared" si="18"/>
        <v>33</v>
      </c>
      <c r="Z240" s="4">
        <v>10</v>
      </c>
      <c r="AA240" s="4">
        <f t="shared" si="20"/>
        <v>7.26</v>
      </c>
      <c r="AB240" s="38">
        <f t="shared" si="19"/>
        <v>0.37741046831955927</v>
      </c>
    </row>
    <row r="241" spans="1:28" ht="13.5" customHeight="1">
      <c r="A241" s="3">
        <v>10</v>
      </c>
      <c r="B241" s="5" t="s">
        <v>27</v>
      </c>
      <c r="C241" s="31" t="s">
        <v>130</v>
      </c>
      <c r="D241" s="3">
        <v>1998</v>
      </c>
      <c r="G241" s="6">
        <v>1</v>
      </c>
      <c r="H241" s="6"/>
      <c r="V241" s="17">
        <v>3.5</v>
      </c>
      <c r="W241" s="9">
        <v>13</v>
      </c>
      <c r="X241" s="9">
        <v>2</v>
      </c>
      <c r="Y241" s="35">
        <f t="shared" si="18"/>
        <v>33</v>
      </c>
      <c r="Z241" s="4">
        <v>10</v>
      </c>
      <c r="AA241" s="4">
        <f t="shared" si="20"/>
        <v>7.26</v>
      </c>
      <c r="AB241" s="38">
        <f t="shared" si="19"/>
        <v>0.37741046831955927</v>
      </c>
    </row>
    <row r="242" spans="1:28" ht="13.5" customHeight="1">
      <c r="A242" s="3">
        <v>11</v>
      </c>
      <c r="B242" s="5" t="s">
        <v>27</v>
      </c>
      <c r="C242" s="31" t="s">
        <v>131</v>
      </c>
      <c r="D242" s="3">
        <v>1998</v>
      </c>
      <c r="G242" s="6">
        <v>1</v>
      </c>
      <c r="H242" s="6"/>
      <c r="V242" s="17">
        <v>3.5</v>
      </c>
      <c r="W242" s="9">
        <v>13</v>
      </c>
      <c r="X242" s="9">
        <v>2</v>
      </c>
      <c r="Y242" s="35">
        <f t="shared" si="18"/>
        <v>33</v>
      </c>
      <c r="Z242" s="4">
        <v>12</v>
      </c>
      <c r="AA242" s="4">
        <f t="shared" si="20"/>
        <v>7.26</v>
      </c>
      <c r="AB242" s="38">
        <f t="shared" si="19"/>
        <v>0.6528925619834711</v>
      </c>
    </row>
    <row r="243" spans="1:28" ht="13.5" customHeight="1">
      <c r="A243" s="3">
        <v>12</v>
      </c>
      <c r="B243" s="5" t="s">
        <v>27</v>
      </c>
      <c r="C243" s="31" t="s">
        <v>57</v>
      </c>
      <c r="D243" s="3">
        <v>1999</v>
      </c>
      <c r="G243" s="6">
        <v>1</v>
      </c>
      <c r="H243" s="6"/>
      <c r="V243" s="17">
        <v>3.5</v>
      </c>
      <c r="W243" s="9">
        <v>13</v>
      </c>
      <c r="X243" s="9">
        <v>2</v>
      </c>
      <c r="Y243" s="35">
        <f t="shared" si="18"/>
        <v>33</v>
      </c>
      <c r="Z243" s="4">
        <v>12</v>
      </c>
      <c r="AA243" s="4">
        <f t="shared" si="20"/>
        <v>7.26</v>
      </c>
      <c r="AB243" s="38">
        <f t="shared" si="19"/>
        <v>0.6528925619834711</v>
      </c>
    </row>
    <row r="244" spans="1:28" ht="13.5" customHeight="1">
      <c r="A244" s="3">
        <v>13</v>
      </c>
      <c r="B244" s="5" t="s">
        <v>27</v>
      </c>
      <c r="C244" s="31" t="s">
        <v>59</v>
      </c>
      <c r="D244" s="3">
        <v>2000</v>
      </c>
      <c r="G244" s="6">
        <v>1</v>
      </c>
      <c r="H244" s="6"/>
      <c r="V244" s="17">
        <v>3.5</v>
      </c>
      <c r="W244" s="9">
        <v>13</v>
      </c>
      <c r="X244" s="9">
        <v>2</v>
      </c>
      <c r="Y244" s="35">
        <f t="shared" si="18"/>
        <v>33</v>
      </c>
      <c r="Z244" s="4">
        <v>9</v>
      </c>
      <c r="AA244" s="4">
        <f t="shared" si="20"/>
        <v>7.26</v>
      </c>
      <c r="AB244" s="38">
        <f t="shared" si="19"/>
        <v>0.23966942148760334</v>
      </c>
    </row>
    <row r="245" spans="1:28" ht="13.5" customHeight="1">
      <c r="A245" s="3">
        <v>14</v>
      </c>
      <c r="B245" s="5" t="s">
        <v>27</v>
      </c>
      <c r="C245" s="31" t="s">
        <v>132</v>
      </c>
      <c r="D245" s="3">
        <v>2000</v>
      </c>
      <c r="G245" s="6">
        <v>1</v>
      </c>
      <c r="H245" s="6"/>
      <c r="V245" s="17">
        <v>3.5</v>
      </c>
      <c r="W245" s="9">
        <v>13</v>
      </c>
      <c r="X245" s="9">
        <v>2</v>
      </c>
      <c r="Y245" s="35">
        <f t="shared" si="18"/>
        <v>33</v>
      </c>
      <c r="Z245" s="4">
        <v>10</v>
      </c>
      <c r="AA245" s="4">
        <f t="shared" si="20"/>
        <v>7.26</v>
      </c>
      <c r="AB245" s="38">
        <f t="shared" si="19"/>
        <v>0.37741046831955927</v>
      </c>
    </row>
    <row r="246" spans="25:26" ht="13.5" customHeight="1" thickBot="1">
      <c r="Y246" s="28" t="s">
        <v>26</v>
      </c>
      <c r="Z246" s="27">
        <f>SUM(Z232:Z245)</f>
        <v>155</v>
      </c>
    </row>
    <row r="247" spans="25:26" ht="13.5" customHeight="1" thickTop="1">
      <c r="Y247" s="28"/>
      <c r="Z247" s="16"/>
    </row>
    <row r="248" spans="1:28" s="1" customFormat="1" ht="42.75" customHeight="1">
      <c r="A248" s="24" t="s">
        <v>3</v>
      </c>
      <c r="B248" s="23" t="s">
        <v>7</v>
      </c>
      <c r="C248" s="23" t="s">
        <v>112</v>
      </c>
      <c r="D248" s="24" t="s">
        <v>4</v>
      </c>
      <c r="E248" s="24" t="s">
        <v>0</v>
      </c>
      <c r="F248" s="24" t="s">
        <v>1</v>
      </c>
      <c r="G248" s="24" t="s">
        <v>2</v>
      </c>
      <c r="H248" s="26" t="s">
        <v>325</v>
      </c>
      <c r="I248" s="26" t="s">
        <v>326</v>
      </c>
      <c r="J248" s="149" t="s">
        <v>349</v>
      </c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24" t="s">
        <v>6</v>
      </c>
      <c r="Y248" s="25" t="s">
        <v>356</v>
      </c>
      <c r="Z248" s="25" t="s">
        <v>28</v>
      </c>
      <c r="AA248" s="25" t="s">
        <v>277</v>
      </c>
      <c r="AB248" s="110" t="s">
        <v>276</v>
      </c>
    </row>
    <row r="249" spans="1:28" ht="13.5" customHeight="1">
      <c r="A249" s="3">
        <v>1</v>
      </c>
      <c r="B249" s="5" t="s">
        <v>32</v>
      </c>
      <c r="C249" s="5" t="s">
        <v>362</v>
      </c>
      <c r="D249" s="3">
        <v>1992</v>
      </c>
      <c r="E249" s="6"/>
      <c r="G249" s="6"/>
      <c r="H249" s="6"/>
      <c r="I249" s="3">
        <v>1</v>
      </c>
      <c r="J249" s="113"/>
      <c r="K249" s="18"/>
      <c r="L249" s="18"/>
      <c r="M249" s="18"/>
      <c r="N249" s="18"/>
      <c r="O249" s="18"/>
      <c r="P249" s="18"/>
      <c r="Q249" s="17"/>
      <c r="R249" s="17"/>
      <c r="S249" s="17"/>
      <c r="T249" s="17"/>
      <c r="U249" s="17"/>
      <c r="V249" s="17"/>
      <c r="W249" s="47" t="s">
        <v>33</v>
      </c>
      <c r="X249" s="9">
        <v>1</v>
      </c>
      <c r="Y249" s="4">
        <f aca="true" t="shared" si="21" ref="Y249:Y285">SUM(J249:W249)*X249*SUM(E249:I249)</f>
        <v>0</v>
      </c>
      <c r="Z249" s="4">
        <v>28</v>
      </c>
      <c r="AA249" s="4">
        <f aca="true" t="shared" si="22" ref="AA249:AA277">$C$528*Y249</f>
        <v>0</v>
      </c>
      <c r="AB249" s="45" t="s">
        <v>33</v>
      </c>
    </row>
    <row r="250" spans="1:28" ht="13.5" customHeight="1">
      <c r="A250" s="3">
        <v>2</v>
      </c>
      <c r="B250" s="5" t="s">
        <v>32</v>
      </c>
      <c r="C250" s="5" t="s">
        <v>362</v>
      </c>
      <c r="D250" s="3">
        <v>1992</v>
      </c>
      <c r="E250" s="6"/>
      <c r="G250" s="6"/>
      <c r="H250" s="6"/>
      <c r="I250" s="3">
        <v>1</v>
      </c>
      <c r="J250" s="113"/>
      <c r="K250" s="18"/>
      <c r="L250" s="18"/>
      <c r="M250" s="18"/>
      <c r="N250" s="18"/>
      <c r="O250" s="18"/>
      <c r="P250" s="18"/>
      <c r="Q250" s="17"/>
      <c r="R250" s="17"/>
      <c r="S250" s="17"/>
      <c r="T250" s="17"/>
      <c r="U250" s="17"/>
      <c r="V250" s="17"/>
      <c r="W250" s="47" t="s">
        <v>33</v>
      </c>
      <c r="X250" s="9">
        <v>1</v>
      </c>
      <c r="Y250" s="4">
        <f t="shared" si="21"/>
        <v>0</v>
      </c>
      <c r="Z250" s="4">
        <v>26</v>
      </c>
      <c r="AA250" s="4">
        <f t="shared" si="22"/>
        <v>0</v>
      </c>
      <c r="AB250" s="45" t="s">
        <v>33</v>
      </c>
    </row>
    <row r="251" spans="1:28" ht="13.5" customHeight="1">
      <c r="A251" s="3">
        <v>3</v>
      </c>
      <c r="B251" s="5" t="s">
        <v>32</v>
      </c>
      <c r="C251" s="5" t="s">
        <v>197</v>
      </c>
      <c r="D251" s="3">
        <v>1992</v>
      </c>
      <c r="E251" s="6"/>
      <c r="F251" s="6">
        <v>1</v>
      </c>
      <c r="G251" s="6"/>
      <c r="H251" s="6"/>
      <c r="J251" s="113"/>
      <c r="K251" s="18"/>
      <c r="L251" s="18"/>
      <c r="M251" s="18"/>
      <c r="N251" s="18"/>
      <c r="O251" s="18"/>
      <c r="P251" s="18"/>
      <c r="Q251" s="17"/>
      <c r="R251" s="17"/>
      <c r="S251" s="17"/>
      <c r="T251" s="17"/>
      <c r="U251" s="17"/>
      <c r="V251" s="17">
        <v>0.2</v>
      </c>
      <c r="W251" s="47">
        <v>0.5</v>
      </c>
      <c r="X251" s="9">
        <v>32</v>
      </c>
      <c r="Y251" s="4">
        <f t="shared" si="21"/>
        <v>22.4</v>
      </c>
      <c r="Z251" s="4">
        <v>32</v>
      </c>
      <c r="AA251" s="4">
        <f t="shared" si="22"/>
        <v>21.279999999999998</v>
      </c>
      <c r="AB251" s="38">
        <f aca="true" t="shared" si="23" ref="AB251:AB257">(Z251-AA251)/AA251</f>
        <v>0.5037593984962407</v>
      </c>
    </row>
    <row r="252" spans="1:28" ht="13.5" customHeight="1">
      <c r="A252" s="3">
        <v>4</v>
      </c>
      <c r="B252" s="5" t="s">
        <v>32</v>
      </c>
      <c r="C252" s="31" t="s">
        <v>133</v>
      </c>
      <c r="D252" s="3">
        <v>1993</v>
      </c>
      <c r="E252" s="6"/>
      <c r="F252" s="6">
        <v>1</v>
      </c>
      <c r="G252" s="6"/>
      <c r="H252" s="6"/>
      <c r="J252" s="113"/>
      <c r="K252" s="18"/>
      <c r="L252" s="18"/>
      <c r="M252" s="18"/>
      <c r="N252" s="18"/>
      <c r="O252" s="18"/>
      <c r="P252" s="18"/>
      <c r="Q252" s="17"/>
      <c r="R252" s="17"/>
      <c r="S252" s="17"/>
      <c r="T252" s="17"/>
      <c r="U252" s="17"/>
      <c r="V252" s="17">
        <v>0.2</v>
      </c>
      <c r="W252" s="47">
        <v>0.5</v>
      </c>
      <c r="X252" s="9">
        <v>32</v>
      </c>
      <c r="Y252" s="4">
        <f t="shared" si="21"/>
        <v>22.4</v>
      </c>
      <c r="Z252" s="4">
        <v>35</v>
      </c>
      <c r="AA252" s="4">
        <f t="shared" si="22"/>
        <v>21.279999999999998</v>
      </c>
      <c r="AB252" s="38">
        <f t="shared" si="23"/>
        <v>0.6447368421052634</v>
      </c>
    </row>
    <row r="253" spans="1:28" ht="13.5" customHeight="1">
      <c r="A253" s="3">
        <v>5</v>
      </c>
      <c r="B253" s="5" t="s">
        <v>32</v>
      </c>
      <c r="C253" s="31" t="s">
        <v>164</v>
      </c>
      <c r="D253" s="3">
        <v>1998</v>
      </c>
      <c r="E253" s="6">
        <v>1</v>
      </c>
      <c r="F253" s="6"/>
      <c r="G253" s="6"/>
      <c r="H253" s="6"/>
      <c r="J253" s="113"/>
      <c r="K253" s="18"/>
      <c r="L253" s="18"/>
      <c r="M253" s="18"/>
      <c r="N253" s="18"/>
      <c r="O253" s="18"/>
      <c r="P253" s="18"/>
      <c r="Q253" s="17"/>
      <c r="R253" s="17"/>
      <c r="S253" s="17"/>
      <c r="T253" s="17"/>
      <c r="U253" s="17"/>
      <c r="V253" s="17">
        <v>0.5</v>
      </c>
      <c r="W253" s="47">
        <v>1.5</v>
      </c>
      <c r="X253" s="9">
        <v>1</v>
      </c>
      <c r="Y253" s="4">
        <f t="shared" si="21"/>
        <v>2</v>
      </c>
      <c r="Z253" s="4">
        <v>3</v>
      </c>
      <c r="AA253" s="4">
        <f t="shared" si="22"/>
        <v>1.9</v>
      </c>
      <c r="AB253" s="38">
        <f t="shared" si="23"/>
        <v>0.5789473684210527</v>
      </c>
    </row>
    <row r="254" spans="1:28" ht="13.5" customHeight="1">
      <c r="A254" s="3">
        <v>6</v>
      </c>
      <c r="B254" s="5" t="s">
        <v>32</v>
      </c>
      <c r="C254" s="31" t="s">
        <v>164</v>
      </c>
      <c r="D254" s="3">
        <v>1998</v>
      </c>
      <c r="E254" s="6"/>
      <c r="F254" s="6">
        <v>1</v>
      </c>
      <c r="G254" s="6"/>
      <c r="H254" s="6"/>
      <c r="J254" s="113"/>
      <c r="K254" s="18"/>
      <c r="L254" s="18"/>
      <c r="M254" s="18"/>
      <c r="N254" s="18"/>
      <c r="O254" s="18"/>
      <c r="P254" s="18"/>
      <c r="Q254" s="17"/>
      <c r="R254" s="17"/>
      <c r="S254" s="17"/>
      <c r="T254" s="17"/>
      <c r="U254" s="17"/>
      <c r="V254" s="17">
        <v>0.5</v>
      </c>
      <c r="W254" s="47">
        <v>1.5</v>
      </c>
      <c r="X254" s="9">
        <v>32</v>
      </c>
      <c r="Y254" s="4">
        <f t="shared" si="21"/>
        <v>64</v>
      </c>
      <c r="Z254" s="4">
        <v>50</v>
      </c>
      <c r="AA254" s="4">
        <f t="shared" si="22"/>
        <v>60.8</v>
      </c>
      <c r="AB254" s="38">
        <f t="shared" si="23"/>
        <v>-0.1776315789473684</v>
      </c>
    </row>
    <row r="255" spans="1:28" ht="13.5" customHeight="1">
      <c r="A255" s="3">
        <v>7</v>
      </c>
      <c r="B255" s="5" t="s">
        <v>32</v>
      </c>
      <c r="C255" s="31" t="s">
        <v>134</v>
      </c>
      <c r="D255" s="3">
        <v>1999</v>
      </c>
      <c r="E255" s="6"/>
      <c r="F255" s="6">
        <v>1</v>
      </c>
      <c r="G255" s="6"/>
      <c r="H255" s="6"/>
      <c r="J255" s="113"/>
      <c r="K255" s="18"/>
      <c r="L255" s="18"/>
      <c r="M255" s="18"/>
      <c r="N255" s="18"/>
      <c r="O255" s="18"/>
      <c r="P255" s="18"/>
      <c r="Q255" s="17"/>
      <c r="R255" s="17"/>
      <c r="S255" s="17"/>
      <c r="T255" s="17"/>
      <c r="U255" s="17"/>
      <c r="V255" s="17">
        <v>0.5</v>
      </c>
      <c r="W255" s="47">
        <v>1.5</v>
      </c>
      <c r="X255" s="9">
        <v>32</v>
      </c>
      <c r="Y255" s="4">
        <f t="shared" si="21"/>
        <v>64</v>
      </c>
      <c r="Z255" s="4">
        <v>65</v>
      </c>
      <c r="AA255" s="4">
        <f t="shared" si="22"/>
        <v>60.8</v>
      </c>
      <c r="AB255" s="38">
        <f t="shared" si="23"/>
        <v>0.0690789473684211</v>
      </c>
    </row>
    <row r="256" spans="1:28" ht="13.5" customHeight="1">
      <c r="A256" s="3">
        <v>8</v>
      </c>
      <c r="B256" s="14" t="s">
        <v>32</v>
      </c>
      <c r="C256" s="31" t="s">
        <v>135</v>
      </c>
      <c r="D256" s="13">
        <v>2000</v>
      </c>
      <c r="E256" s="37"/>
      <c r="F256" s="37">
        <v>1</v>
      </c>
      <c r="G256" s="37"/>
      <c r="H256" s="37"/>
      <c r="I256" s="13"/>
      <c r="J256" s="113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>
        <v>0.8</v>
      </c>
      <c r="W256" s="20">
        <v>2.8</v>
      </c>
      <c r="X256" s="10">
        <v>32</v>
      </c>
      <c r="Y256" s="16">
        <f t="shared" si="21"/>
        <v>115.19999999999999</v>
      </c>
      <c r="Z256" s="16">
        <v>100</v>
      </c>
      <c r="AA256" s="4">
        <f t="shared" si="22"/>
        <v>109.43999999999998</v>
      </c>
      <c r="AB256" s="86">
        <f t="shared" si="23"/>
        <v>-0.08625730994152032</v>
      </c>
    </row>
    <row r="257" spans="1:28" s="62" customFormat="1" ht="13.5" customHeight="1" thickBot="1">
      <c r="A257" s="3">
        <v>9</v>
      </c>
      <c r="B257" s="72" t="s">
        <v>39</v>
      </c>
      <c r="C257" s="73" t="s">
        <v>136</v>
      </c>
      <c r="D257" s="74">
        <v>2001</v>
      </c>
      <c r="E257" s="74"/>
      <c r="F257" s="74">
        <v>1</v>
      </c>
      <c r="G257" s="74"/>
      <c r="H257" s="74"/>
      <c r="I257" s="74"/>
      <c r="J257" s="120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>
        <v>0.8</v>
      </c>
      <c r="W257" s="76">
        <v>2.8</v>
      </c>
      <c r="X257" s="77">
        <v>32</v>
      </c>
      <c r="Y257" s="42">
        <f t="shared" si="21"/>
        <v>115.19999999999999</v>
      </c>
      <c r="Z257" s="78">
        <v>120</v>
      </c>
      <c r="AA257" s="42">
        <f t="shared" si="22"/>
        <v>109.43999999999998</v>
      </c>
      <c r="AB257" s="79">
        <f t="shared" si="23"/>
        <v>0.0964912280701756</v>
      </c>
    </row>
    <row r="258" spans="1:28" s="62" customFormat="1" ht="13.5" customHeight="1" thickTop="1">
      <c r="A258" s="3">
        <v>10</v>
      </c>
      <c r="B258" s="14" t="s">
        <v>39</v>
      </c>
      <c r="C258" s="31" t="s">
        <v>137</v>
      </c>
      <c r="D258" s="63">
        <v>1963</v>
      </c>
      <c r="E258" s="63">
        <v>1</v>
      </c>
      <c r="F258" s="63"/>
      <c r="G258" s="63"/>
      <c r="H258" s="63"/>
      <c r="I258" s="63"/>
      <c r="J258" s="121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5">
        <v>20</v>
      </c>
      <c r="Y258" s="16">
        <f>SUM(J258:W258)*X258*SUM(E258:I258)</f>
        <v>0</v>
      </c>
      <c r="Z258" s="66">
        <v>0</v>
      </c>
      <c r="AA258" s="16">
        <f t="shared" si="22"/>
        <v>0</v>
      </c>
      <c r="AB258" s="67" t="s">
        <v>40</v>
      </c>
    </row>
    <row r="259" spans="1:28" s="140" customFormat="1" ht="13.5" customHeight="1" thickBot="1">
      <c r="A259" s="3">
        <v>11</v>
      </c>
      <c r="B259" s="72" t="s">
        <v>39</v>
      </c>
      <c r="C259" s="73" t="s">
        <v>390</v>
      </c>
      <c r="D259" s="88">
        <v>2001</v>
      </c>
      <c r="E259" s="88"/>
      <c r="F259" s="88">
        <v>3</v>
      </c>
      <c r="G259" s="88"/>
      <c r="H259" s="88"/>
      <c r="I259" s="88"/>
      <c r="J259" s="122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139">
        <v>0.8</v>
      </c>
      <c r="X259" s="89">
        <v>12</v>
      </c>
      <c r="Y259" s="42">
        <f>SUM(J259:W259)*X259*SUM(E259:I259)</f>
        <v>28.800000000000004</v>
      </c>
      <c r="Z259" s="78">
        <v>150</v>
      </c>
      <c r="AA259" s="42">
        <f t="shared" si="22"/>
        <v>27.360000000000003</v>
      </c>
      <c r="AB259" s="79">
        <f>(Z259-AA259)/AA259</f>
        <v>4.482456140350877</v>
      </c>
    </row>
    <row r="260" spans="1:28" s="62" customFormat="1" ht="13.5" customHeight="1" thickTop="1">
      <c r="A260" s="3">
        <v>12</v>
      </c>
      <c r="B260" s="5" t="s">
        <v>39</v>
      </c>
      <c r="C260" s="31" t="s">
        <v>138</v>
      </c>
      <c r="D260" s="63">
        <v>1981</v>
      </c>
      <c r="E260" s="37">
        <v>1</v>
      </c>
      <c r="F260" s="63"/>
      <c r="G260" s="63"/>
      <c r="H260" s="63"/>
      <c r="I260" s="63"/>
      <c r="J260" s="121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145">
        <v>0.08</v>
      </c>
      <c r="W260" s="145"/>
      <c r="X260" s="65">
        <v>1</v>
      </c>
      <c r="Y260" s="4">
        <f t="shared" si="21"/>
        <v>0.08</v>
      </c>
      <c r="Z260" s="66">
        <v>0</v>
      </c>
      <c r="AA260" s="4">
        <f t="shared" si="22"/>
        <v>0.076</v>
      </c>
      <c r="AB260" s="67" t="s">
        <v>40</v>
      </c>
    </row>
    <row r="261" spans="1:28" s="62" customFormat="1" ht="13.5" customHeight="1">
      <c r="A261" s="3">
        <v>13</v>
      </c>
      <c r="B261" s="5" t="s">
        <v>39</v>
      </c>
      <c r="C261" s="31" t="s">
        <v>142</v>
      </c>
      <c r="D261" s="63">
        <v>1988</v>
      </c>
      <c r="E261" s="63"/>
      <c r="F261" s="63"/>
      <c r="G261" s="63">
        <v>1</v>
      </c>
      <c r="H261" s="63"/>
      <c r="I261" s="63"/>
      <c r="J261" s="121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>
        <v>3</v>
      </c>
      <c r="X261" s="65">
        <v>1</v>
      </c>
      <c r="Y261" s="4">
        <f t="shared" si="21"/>
        <v>3</v>
      </c>
      <c r="Z261" s="68">
        <v>25</v>
      </c>
      <c r="AA261" s="16">
        <f t="shared" si="22"/>
        <v>2.8499999999999996</v>
      </c>
      <c r="AB261" s="69">
        <f>(Z261-AA261)/AA261</f>
        <v>7.771929824561404</v>
      </c>
    </row>
    <row r="262" spans="1:28" s="62" customFormat="1" ht="13.5" customHeight="1">
      <c r="A262" s="3">
        <v>14</v>
      </c>
      <c r="B262" s="5" t="s">
        <v>39</v>
      </c>
      <c r="C262" s="31" t="s">
        <v>307</v>
      </c>
      <c r="D262" s="63">
        <v>1989</v>
      </c>
      <c r="E262" s="63"/>
      <c r="F262" s="63"/>
      <c r="G262" s="63">
        <v>1</v>
      </c>
      <c r="H262" s="63"/>
      <c r="I262" s="63"/>
      <c r="J262" s="121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>
        <v>3</v>
      </c>
      <c r="X262" s="65">
        <v>1</v>
      </c>
      <c r="Y262" s="4">
        <f t="shared" si="21"/>
        <v>3</v>
      </c>
      <c r="Z262" s="68">
        <v>14</v>
      </c>
      <c r="AA262" s="16">
        <f t="shared" si="22"/>
        <v>2.8499999999999996</v>
      </c>
      <c r="AB262" s="69">
        <f>(Z262-AA262)/AA262</f>
        <v>3.9122807017543866</v>
      </c>
    </row>
    <row r="263" spans="1:28" s="62" customFormat="1" ht="13.5" customHeight="1" thickBot="1">
      <c r="A263" s="3">
        <v>15</v>
      </c>
      <c r="B263" s="72" t="s">
        <v>39</v>
      </c>
      <c r="C263" s="73" t="s">
        <v>192</v>
      </c>
      <c r="D263" s="74">
        <v>1991</v>
      </c>
      <c r="E263" s="74"/>
      <c r="F263" s="74"/>
      <c r="G263" s="75">
        <v>1</v>
      </c>
      <c r="H263" s="75"/>
      <c r="I263" s="74"/>
      <c r="J263" s="120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>
        <v>2</v>
      </c>
      <c r="X263" s="77">
        <v>1</v>
      </c>
      <c r="Y263" s="42">
        <f t="shared" si="21"/>
        <v>2</v>
      </c>
      <c r="Z263" s="78">
        <v>18</v>
      </c>
      <c r="AA263" s="42">
        <f t="shared" si="22"/>
        <v>1.9</v>
      </c>
      <c r="AB263" s="79">
        <f>(Z263-AA263)/AA263</f>
        <v>8.473684210526317</v>
      </c>
    </row>
    <row r="264" spans="1:28" s="62" customFormat="1" ht="13.5" customHeight="1" thickTop="1">
      <c r="A264" s="3">
        <v>16</v>
      </c>
      <c r="B264" s="5" t="s">
        <v>39</v>
      </c>
      <c r="C264" s="31" t="s">
        <v>139</v>
      </c>
      <c r="D264" s="63">
        <v>1978</v>
      </c>
      <c r="E264" s="37">
        <v>1</v>
      </c>
      <c r="F264" s="63"/>
      <c r="G264" s="63"/>
      <c r="H264" s="63"/>
      <c r="I264" s="63"/>
      <c r="J264" s="121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145">
        <v>0.08</v>
      </c>
      <c r="W264" s="145"/>
      <c r="X264" s="65">
        <v>5</v>
      </c>
      <c r="Y264" s="4">
        <f t="shared" si="21"/>
        <v>0.4</v>
      </c>
      <c r="Z264" s="66">
        <v>0</v>
      </c>
      <c r="AA264" s="4">
        <f t="shared" si="22"/>
        <v>0.38</v>
      </c>
      <c r="AB264" s="67" t="s">
        <v>40</v>
      </c>
    </row>
    <row r="265" spans="1:28" s="62" customFormat="1" ht="13.5" customHeight="1">
      <c r="A265" s="3">
        <v>17</v>
      </c>
      <c r="B265" s="5" t="s">
        <v>39</v>
      </c>
      <c r="C265" s="31" t="s">
        <v>140</v>
      </c>
      <c r="D265" s="63">
        <v>1980</v>
      </c>
      <c r="E265" s="37">
        <v>1</v>
      </c>
      <c r="F265" s="63"/>
      <c r="G265" s="63"/>
      <c r="H265" s="63"/>
      <c r="I265" s="63"/>
      <c r="J265" s="121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145">
        <v>0.08</v>
      </c>
      <c r="W265" s="145"/>
      <c r="X265" s="65">
        <v>4</v>
      </c>
      <c r="Y265" s="4">
        <f t="shared" si="21"/>
        <v>0.32</v>
      </c>
      <c r="Z265" s="66">
        <v>0</v>
      </c>
      <c r="AA265" s="4">
        <f t="shared" si="22"/>
        <v>0.304</v>
      </c>
      <c r="AB265" s="67" t="s">
        <v>40</v>
      </c>
    </row>
    <row r="266" spans="1:28" s="62" customFormat="1" ht="13.5" customHeight="1">
      <c r="A266" s="3">
        <v>18</v>
      </c>
      <c r="B266" s="5" t="s">
        <v>39</v>
      </c>
      <c r="C266" s="31" t="s">
        <v>141</v>
      </c>
      <c r="D266" s="63">
        <v>1985</v>
      </c>
      <c r="E266" s="63">
        <v>1</v>
      </c>
      <c r="F266" s="63"/>
      <c r="G266" s="63"/>
      <c r="H266" s="63"/>
      <c r="I266" s="63"/>
      <c r="J266" s="121"/>
      <c r="K266" s="64"/>
      <c r="L266" s="64"/>
      <c r="M266" s="64"/>
      <c r="N266" s="64"/>
      <c r="O266" s="64"/>
      <c r="P266" s="64"/>
      <c r="Q266" s="64"/>
      <c r="R266" s="64"/>
      <c r="S266" s="145">
        <v>0.08</v>
      </c>
      <c r="T266" s="145"/>
      <c r="U266" s="64">
        <v>0.2</v>
      </c>
      <c r="V266" s="64">
        <v>0.5</v>
      </c>
      <c r="W266" s="64">
        <v>0.8</v>
      </c>
      <c r="X266" s="65">
        <v>1</v>
      </c>
      <c r="Y266" s="4">
        <f t="shared" si="21"/>
        <v>1.58</v>
      </c>
      <c r="Z266" s="68">
        <v>12</v>
      </c>
      <c r="AA266" s="4">
        <f t="shared" si="22"/>
        <v>1.501</v>
      </c>
      <c r="AB266" s="69">
        <f aca="true" t="shared" si="24" ref="AB266:AB340">(Z266-AA266)/AA266</f>
        <v>6.994670219853432</v>
      </c>
    </row>
    <row r="267" spans="1:28" s="62" customFormat="1" ht="13.5" customHeight="1">
      <c r="A267" s="3">
        <v>19</v>
      </c>
      <c r="B267" s="5" t="s">
        <v>39</v>
      </c>
      <c r="C267" s="31" t="s">
        <v>238</v>
      </c>
      <c r="D267" s="63">
        <v>1985</v>
      </c>
      <c r="E267" s="63"/>
      <c r="F267" s="63"/>
      <c r="G267" s="63">
        <v>1</v>
      </c>
      <c r="H267" s="63"/>
      <c r="I267" s="63"/>
      <c r="J267" s="121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>
        <v>3</v>
      </c>
      <c r="X267" s="65">
        <v>1</v>
      </c>
      <c r="Y267" s="4">
        <f t="shared" si="21"/>
        <v>3</v>
      </c>
      <c r="Z267" s="68">
        <v>25</v>
      </c>
      <c r="AA267" s="4">
        <f t="shared" si="22"/>
        <v>2.8499999999999996</v>
      </c>
      <c r="AB267" s="69">
        <f t="shared" si="24"/>
        <v>7.771929824561404</v>
      </c>
    </row>
    <row r="268" spans="1:28" s="62" customFormat="1" ht="13.5" customHeight="1">
      <c r="A268" s="3">
        <v>20</v>
      </c>
      <c r="B268" s="5" t="s">
        <v>39</v>
      </c>
      <c r="C268" s="31" t="s">
        <v>373</v>
      </c>
      <c r="D268" s="63">
        <v>1986</v>
      </c>
      <c r="E268" s="63">
        <v>1</v>
      </c>
      <c r="F268" s="63"/>
      <c r="G268" s="63"/>
      <c r="H268" s="63"/>
      <c r="I268" s="63"/>
      <c r="J268" s="121"/>
      <c r="K268" s="64"/>
      <c r="L268" s="64"/>
      <c r="M268" s="64"/>
      <c r="N268" s="64"/>
      <c r="O268" s="64"/>
      <c r="P268" s="64"/>
      <c r="Q268" s="64"/>
      <c r="R268" s="64"/>
      <c r="S268" s="64"/>
      <c r="T268" s="145">
        <v>0.08</v>
      </c>
      <c r="U268" s="145"/>
      <c r="V268" s="64">
        <v>0.1</v>
      </c>
      <c r="W268" s="64">
        <v>0.7</v>
      </c>
      <c r="X268" s="65">
        <v>1</v>
      </c>
      <c r="Y268" s="4">
        <f>SUM(J268:W268)*X268*SUM(E268:I268)</f>
        <v>0.8799999999999999</v>
      </c>
      <c r="Z268" s="68">
        <v>3.6</v>
      </c>
      <c r="AA268" s="4">
        <f t="shared" si="22"/>
        <v>0.8359999999999999</v>
      </c>
      <c r="AB268" s="69">
        <f t="shared" si="24"/>
        <v>3.3062200956937806</v>
      </c>
    </row>
    <row r="269" spans="1:28" s="62" customFormat="1" ht="13.5" customHeight="1">
      <c r="A269" s="3">
        <v>21</v>
      </c>
      <c r="B269" s="5" t="s">
        <v>39</v>
      </c>
      <c r="C269" s="31" t="s">
        <v>374</v>
      </c>
      <c r="D269" s="63">
        <v>1986</v>
      </c>
      <c r="E269" s="63"/>
      <c r="F269" s="63"/>
      <c r="G269" s="63">
        <v>1</v>
      </c>
      <c r="H269" s="63"/>
      <c r="I269" s="63"/>
      <c r="J269" s="121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>
        <v>2</v>
      </c>
      <c r="X269" s="65">
        <v>1</v>
      </c>
      <c r="Y269" s="4">
        <f>SUM(J269:W269)*X269*SUM(E269:I269)</f>
        <v>2</v>
      </c>
      <c r="Z269" s="68">
        <v>18</v>
      </c>
      <c r="AA269" s="4">
        <f t="shared" si="22"/>
        <v>1.9</v>
      </c>
      <c r="AB269" s="69">
        <f t="shared" si="24"/>
        <v>8.473684210526317</v>
      </c>
    </row>
    <row r="270" spans="1:28" s="62" customFormat="1" ht="13.5" customHeight="1">
      <c r="A270" s="3">
        <v>22</v>
      </c>
      <c r="B270" s="5" t="s">
        <v>39</v>
      </c>
      <c r="C270" s="31" t="s">
        <v>375</v>
      </c>
      <c r="D270" s="63">
        <v>1987</v>
      </c>
      <c r="E270" s="63">
        <v>1</v>
      </c>
      <c r="F270" s="63"/>
      <c r="G270" s="63"/>
      <c r="H270" s="63"/>
      <c r="I270" s="63"/>
      <c r="J270" s="121"/>
      <c r="K270" s="64"/>
      <c r="L270" s="64"/>
      <c r="M270" s="64"/>
      <c r="N270" s="64"/>
      <c r="O270" s="64"/>
      <c r="P270" s="64"/>
      <c r="Q270" s="64"/>
      <c r="R270" s="145">
        <v>0.08</v>
      </c>
      <c r="S270" s="145"/>
      <c r="T270" s="145">
        <v>0.08</v>
      </c>
      <c r="U270" s="145"/>
      <c r="V270" s="64">
        <v>0.1</v>
      </c>
      <c r="W270" s="64">
        <v>0.9</v>
      </c>
      <c r="X270" s="65">
        <v>1</v>
      </c>
      <c r="Y270" s="4">
        <f>SUM(J270:W270)*X270*SUM(E270:I270)</f>
        <v>1.1600000000000001</v>
      </c>
      <c r="Z270" s="68">
        <v>27</v>
      </c>
      <c r="AA270" s="4">
        <f t="shared" si="22"/>
        <v>1.102</v>
      </c>
      <c r="AB270" s="69">
        <f t="shared" si="24"/>
        <v>23.50090744101633</v>
      </c>
    </row>
    <row r="271" spans="1:28" s="62" customFormat="1" ht="13.5" customHeight="1">
      <c r="A271" s="3">
        <v>23</v>
      </c>
      <c r="B271" s="5" t="s">
        <v>39</v>
      </c>
      <c r="C271" s="31" t="s">
        <v>284</v>
      </c>
      <c r="D271" s="63">
        <v>1987</v>
      </c>
      <c r="E271" s="63">
        <v>1</v>
      </c>
      <c r="F271" s="63"/>
      <c r="G271" s="63"/>
      <c r="H271" s="63"/>
      <c r="I271" s="63"/>
      <c r="J271" s="121"/>
      <c r="K271" s="64"/>
      <c r="L271" s="64"/>
      <c r="M271" s="64"/>
      <c r="N271" s="64"/>
      <c r="O271" s="64"/>
      <c r="P271" s="64"/>
      <c r="Q271" s="64"/>
      <c r="R271" s="64"/>
      <c r="S271" s="145">
        <v>0.08</v>
      </c>
      <c r="T271" s="145"/>
      <c r="U271" s="64">
        <v>0.1</v>
      </c>
      <c r="V271" s="64">
        <v>0.3</v>
      </c>
      <c r="W271" s="64">
        <v>0.5</v>
      </c>
      <c r="X271" s="65">
        <v>1</v>
      </c>
      <c r="Y271" s="4">
        <f t="shared" si="21"/>
        <v>0.98</v>
      </c>
      <c r="Z271" s="68">
        <v>20</v>
      </c>
      <c r="AA271" s="4">
        <f t="shared" si="22"/>
        <v>0.9309999999999999</v>
      </c>
      <c r="AB271" s="69">
        <f>(Z271-AA271)/AA271</f>
        <v>20.482277121374867</v>
      </c>
    </row>
    <row r="272" spans="1:28" s="97" customFormat="1" ht="13.5" customHeight="1">
      <c r="A272" s="3">
        <v>24</v>
      </c>
      <c r="B272" s="5" t="s">
        <v>39</v>
      </c>
      <c r="C272" s="31" t="s">
        <v>239</v>
      </c>
      <c r="D272" s="63">
        <v>1988</v>
      </c>
      <c r="E272" s="63">
        <v>1</v>
      </c>
      <c r="F272" s="63"/>
      <c r="G272" s="63"/>
      <c r="H272" s="63"/>
      <c r="I272" s="63"/>
      <c r="J272" s="121"/>
      <c r="K272" s="64"/>
      <c r="L272" s="64"/>
      <c r="M272" s="64"/>
      <c r="N272" s="64"/>
      <c r="O272" s="64"/>
      <c r="P272" s="64"/>
      <c r="Q272" s="64"/>
      <c r="R272" s="64"/>
      <c r="S272" s="145">
        <v>0.08</v>
      </c>
      <c r="T272" s="145"/>
      <c r="U272" s="64">
        <v>0.1</v>
      </c>
      <c r="V272" s="64">
        <v>0.2</v>
      </c>
      <c r="W272" s="64">
        <v>0.9</v>
      </c>
      <c r="X272" s="65">
        <v>1</v>
      </c>
      <c r="Y272" s="16">
        <f t="shared" si="21"/>
        <v>1.28</v>
      </c>
      <c r="Z272" s="95">
        <v>26.5</v>
      </c>
      <c r="AA272" s="4">
        <f t="shared" si="22"/>
        <v>1.216</v>
      </c>
      <c r="AB272" s="96">
        <f t="shared" si="24"/>
        <v>20.792763157894736</v>
      </c>
    </row>
    <row r="273" spans="1:28" s="97" customFormat="1" ht="13.5" customHeight="1">
      <c r="A273" s="3">
        <v>25</v>
      </c>
      <c r="B273" s="5" t="s">
        <v>39</v>
      </c>
      <c r="C273" s="31" t="s">
        <v>335</v>
      </c>
      <c r="D273" s="63">
        <v>1988</v>
      </c>
      <c r="E273" s="63">
        <v>1</v>
      </c>
      <c r="F273" s="63"/>
      <c r="G273" s="63"/>
      <c r="H273" s="63"/>
      <c r="I273" s="63"/>
      <c r="J273" s="121"/>
      <c r="K273" s="64"/>
      <c r="L273" s="64"/>
      <c r="M273" s="64"/>
      <c r="N273" s="64"/>
      <c r="O273" s="64"/>
      <c r="P273" s="64"/>
      <c r="Q273" s="64"/>
      <c r="R273" s="64"/>
      <c r="S273" s="98"/>
      <c r="T273" s="98"/>
      <c r="U273" s="145">
        <v>0.08</v>
      </c>
      <c r="V273" s="145"/>
      <c r="W273" s="64">
        <v>0.4</v>
      </c>
      <c r="X273" s="65">
        <v>1</v>
      </c>
      <c r="Y273" s="16">
        <f t="shared" si="21"/>
        <v>0.48000000000000004</v>
      </c>
      <c r="Z273" s="95">
        <v>7</v>
      </c>
      <c r="AA273" s="4">
        <f t="shared" si="22"/>
        <v>0.456</v>
      </c>
      <c r="AB273" s="96">
        <f>(Z273-AA273)/AA273</f>
        <v>14.350877192982455</v>
      </c>
    </row>
    <row r="274" spans="1:28" s="97" customFormat="1" ht="13.5" customHeight="1">
      <c r="A274" s="3">
        <v>26</v>
      </c>
      <c r="B274" s="5" t="s">
        <v>39</v>
      </c>
      <c r="C274" s="31" t="s">
        <v>336</v>
      </c>
      <c r="D274" s="63">
        <v>1989</v>
      </c>
      <c r="E274" s="63">
        <v>1</v>
      </c>
      <c r="F274" s="63"/>
      <c r="G274" s="63"/>
      <c r="H274" s="63"/>
      <c r="I274" s="63"/>
      <c r="J274" s="121"/>
      <c r="K274" s="64"/>
      <c r="L274" s="64"/>
      <c r="M274" s="64"/>
      <c r="N274" s="64"/>
      <c r="O274" s="64"/>
      <c r="P274" s="64"/>
      <c r="Q274" s="64"/>
      <c r="R274" s="64"/>
      <c r="S274" s="98"/>
      <c r="T274" s="98"/>
      <c r="U274" s="145">
        <v>0.08</v>
      </c>
      <c r="V274" s="145"/>
      <c r="W274" s="64">
        <v>0.5</v>
      </c>
      <c r="X274" s="65">
        <v>1</v>
      </c>
      <c r="Y274" s="16">
        <f t="shared" si="21"/>
        <v>0.58</v>
      </c>
      <c r="Z274" s="95">
        <v>7</v>
      </c>
      <c r="AA274" s="4">
        <f t="shared" si="22"/>
        <v>0.5509999999999999</v>
      </c>
      <c r="AB274" s="96">
        <f>(Z274-AA274)/AA274</f>
        <v>11.704174228675138</v>
      </c>
    </row>
    <row r="275" spans="1:28" s="97" customFormat="1" ht="13.5" customHeight="1">
      <c r="A275" s="3">
        <v>27</v>
      </c>
      <c r="B275" s="5" t="s">
        <v>39</v>
      </c>
      <c r="C275" s="31" t="s">
        <v>285</v>
      </c>
      <c r="D275" s="63">
        <v>1989</v>
      </c>
      <c r="E275" s="63">
        <v>1</v>
      </c>
      <c r="F275" s="63"/>
      <c r="G275" s="63"/>
      <c r="H275" s="63"/>
      <c r="I275" s="63"/>
      <c r="J275" s="121"/>
      <c r="K275" s="64"/>
      <c r="L275" s="64"/>
      <c r="M275" s="64"/>
      <c r="N275" s="64"/>
      <c r="O275" s="64"/>
      <c r="P275" s="64"/>
      <c r="Q275" s="64"/>
      <c r="R275" s="64"/>
      <c r="S275" s="145">
        <v>0.08</v>
      </c>
      <c r="T275" s="145"/>
      <c r="U275" s="64">
        <v>0.1</v>
      </c>
      <c r="V275" s="64">
        <v>0.2</v>
      </c>
      <c r="W275" s="64">
        <v>1.3</v>
      </c>
      <c r="X275" s="65">
        <v>1</v>
      </c>
      <c r="Y275" s="16">
        <f t="shared" si="21"/>
        <v>1.6800000000000002</v>
      </c>
      <c r="Z275" s="95">
        <v>15</v>
      </c>
      <c r="AA275" s="4">
        <f t="shared" si="22"/>
        <v>1.596</v>
      </c>
      <c r="AB275" s="96">
        <f>(Z275-AA275)/AA275</f>
        <v>8.398496240601503</v>
      </c>
    </row>
    <row r="276" spans="1:28" s="97" customFormat="1" ht="13.5" customHeight="1">
      <c r="A276" s="3">
        <v>28</v>
      </c>
      <c r="B276" s="5" t="s">
        <v>39</v>
      </c>
      <c r="C276" s="31" t="s">
        <v>240</v>
      </c>
      <c r="D276" s="63">
        <v>1989</v>
      </c>
      <c r="E276" s="63">
        <v>1</v>
      </c>
      <c r="F276" s="63"/>
      <c r="G276" s="63"/>
      <c r="H276" s="63"/>
      <c r="I276" s="63"/>
      <c r="J276" s="121"/>
      <c r="K276" s="64"/>
      <c r="L276" s="64"/>
      <c r="M276" s="64"/>
      <c r="N276" s="64"/>
      <c r="O276" s="64"/>
      <c r="P276" s="64"/>
      <c r="Q276" s="64"/>
      <c r="R276" s="64"/>
      <c r="S276" s="145">
        <v>0.08</v>
      </c>
      <c r="T276" s="145"/>
      <c r="U276" s="64">
        <v>0.1</v>
      </c>
      <c r="V276" s="64">
        <v>0.2</v>
      </c>
      <c r="W276" s="64">
        <v>0.9</v>
      </c>
      <c r="X276" s="65">
        <v>1</v>
      </c>
      <c r="Y276" s="16">
        <f t="shared" si="21"/>
        <v>1.28</v>
      </c>
      <c r="Z276" s="95">
        <v>16.2</v>
      </c>
      <c r="AA276" s="4">
        <f t="shared" si="22"/>
        <v>1.216</v>
      </c>
      <c r="AB276" s="96">
        <f t="shared" si="24"/>
        <v>12.322368421052632</v>
      </c>
    </row>
    <row r="277" spans="1:28" s="97" customFormat="1" ht="13.5" customHeight="1">
      <c r="A277" s="3">
        <v>29</v>
      </c>
      <c r="B277" s="5" t="s">
        <v>39</v>
      </c>
      <c r="C277" s="31" t="s">
        <v>376</v>
      </c>
      <c r="D277" s="63">
        <v>1989</v>
      </c>
      <c r="E277" s="63">
        <v>1</v>
      </c>
      <c r="F277" s="63"/>
      <c r="G277" s="63"/>
      <c r="H277" s="63"/>
      <c r="I277" s="63"/>
      <c r="J277" s="121"/>
      <c r="K277" s="64"/>
      <c r="L277" s="64"/>
      <c r="M277" s="64"/>
      <c r="N277" s="64"/>
      <c r="O277" s="64"/>
      <c r="P277" s="64"/>
      <c r="Q277" s="64"/>
      <c r="R277" s="64"/>
      <c r="S277" s="145">
        <v>0.08</v>
      </c>
      <c r="T277" s="145"/>
      <c r="U277" s="64">
        <v>0.1</v>
      </c>
      <c r="V277" s="64">
        <v>0.3</v>
      </c>
      <c r="W277" s="64">
        <v>0.4</v>
      </c>
      <c r="X277" s="65">
        <v>1</v>
      </c>
      <c r="Y277" s="16">
        <f t="shared" si="21"/>
        <v>0.88</v>
      </c>
      <c r="Z277" s="95">
        <v>3.6</v>
      </c>
      <c r="AA277" s="4">
        <f t="shared" si="22"/>
        <v>0.836</v>
      </c>
      <c r="AB277" s="96">
        <f t="shared" si="24"/>
        <v>3.30622009569378</v>
      </c>
    </row>
    <row r="278" spans="1:28" s="97" customFormat="1" ht="13.5" customHeight="1">
      <c r="A278" s="3">
        <v>30</v>
      </c>
      <c r="B278" s="5" t="s">
        <v>39</v>
      </c>
      <c r="C278" s="31" t="s">
        <v>377</v>
      </c>
      <c r="D278" s="63">
        <v>1989</v>
      </c>
      <c r="E278" s="63"/>
      <c r="F278" s="63"/>
      <c r="G278" s="63">
        <v>1</v>
      </c>
      <c r="H278" s="63"/>
      <c r="I278" s="63"/>
      <c r="J278" s="121"/>
      <c r="K278" s="64"/>
      <c r="L278" s="64"/>
      <c r="M278" s="64"/>
      <c r="N278" s="64"/>
      <c r="O278" s="64"/>
      <c r="P278" s="64"/>
      <c r="Q278" s="64"/>
      <c r="R278" s="64"/>
      <c r="S278" s="98"/>
      <c r="T278" s="98"/>
      <c r="U278" s="64"/>
      <c r="V278" s="64"/>
      <c r="W278" s="64">
        <v>5</v>
      </c>
      <c r="X278" s="65">
        <v>1</v>
      </c>
      <c r="Y278" s="16">
        <f>SUM(J278:W278)*X278*SUM(E278:I278)</f>
        <v>5</v>
      </c>
      <c r="Z278" s="95">
        <v>18</v>
      </c>
      <c r="AA278" s="4">
        <f aca="true" t="shared" si="25" ref="AA278:AA283">$C$528*Y278</f>
        <v>4.75</v>
      </c>
      <c r="AB278" s="96">
        <f>(Z278-AA278)/AA278</f>
        <v>2.789473684210526</v>
      </c>
    </row>
    <row r="279" spans="1:28" s="97" customFormat="1" ht="13.5" customHeight="1">
      <c r="A279" s="3">
        <v>31</v>
      </c>
      <c r="B279" s="5" t="s">
        <v>39</v>
      </c>
      <c r="C279" s="31" t="s">
        <v>242</v>
      </c>
      <c r="D279" s="63">
        <v>1990</v>
      </c>
      <c r="E279" s="63">
        <v>1</v>
      </c>
      <c r="F279" s="63"/>
      <c r="G279" s="63"/>
      <c r="H279" s="63"/>
      <c r="I279" s="63"/>
      <c r="J279" s="121"/>
      <c r="K279" s="64"/>
      <c r="L279" s="64"/>
      <c r="M279" s="64"/>
      <c r="N279" s="64"/>
      <c r="O279" s="64"/>
      <c r="P279" s="64"/>
      <c r="Q279" s="64"/>
      <c r="R279" s="64"/>
      <c r="S279" s="145">
        <v>0.08</v>
      </c>
      <c r="T279" s="145"/>
      <c r="U279" s="64">
        <v>0.1</v>
      </c>
      <c r="V279" s="64">
        <v>0.2</v>
      </c>
      <c r="W279" s="64">
        <v>0.5</v>
      </c>
      <c r="X279" s="65">
        <v>1</v>
      </c>
      <c r="Y279" s="16">
        <f t="shared" si="21"/>
        <v>0.88</v>
      </c>
      <c r="Z279" s="95">
        <v>13.5</v>
      </c>
      <c r="AA279" s="4">
        <f t="shared" si="25"/>
        <v>0.836</v>
      </c>
      <c r="AB279" s="96">
        <f t="shared" si="24"/>
        <v>15.148325358851675</v>
      </c>
    </row>
    <row r="280" spans="1:28" s="97" customFormat="1" ht="13.5" customHeight="1">
      <c r="A280" s="3">
        <v>32</v>
      </c>
      <c r="B280" s="5" t="s">
        <v>39</v>
      </c>
      <c r="C280" s="31" t="s">
        <v>243</v>
      </c>
      <c r="D280" s="63">
        <v>1991</v>
      </c>
      <c r="E280" s="63">
        <v>1</v>
      </c>
      <c r="F280" s="63"/>
      <c r="G280" s="63"/>
      <c r="H280" s="63"/>
      <c r="I280" s="63"/>
      <c r="J280" s="121"/>
      <c r="K280" s="64"/>
      <c r="L280" s="64"/>
      <c r="M280" s="64"/>
      <c r="N280" s="64"/>
      <c r="O280" s="64"/>
      <c r="P280" s="64"/>
      <c r="Q280" s="64"/>
      <c r="R280" s="64"/>
      <c r="S280" s="99">
        <v>0.2</v>
      </c>
      <c r="T280" s="99">
        <v>0.2</v>
      </c>
      <c r="U280" s="145">
        <v>0.55</v>
      </c>
      <c r="V280" s="145"/>
      <c r="W280" s="64">
        <v>0.8</v>
      </c>
      <c r="X280" s="65">
        <v>1</v>
      </c>
      <c r="Y280" s="16">
        <f t="shared" si="21"/>
        <v>1.75</v>
      </c>
      <c r="Z280" s="95">
        <v>10.8</v>
      </c>
      <c r="AA280" s="16">
        <f t="shared" si="25"/>
        <v>1.6624999999999999</v>
      </c>
      <c r="AB280" s="96">
        <f t="shared" si="24"/>
        <v>5.496240601503761</v>
      </c>
    </row>
    <row r="281" spans="1:28" s="97" customFormat="1" ht="13.5" customHeight="1">
      <c r="A281" s="3">
        <v>33</v>
      </c>
      <c r="B281" s="5" t="s">
        <v>39</v>
      </c>
      <c r="C281" s="31" t="s">
        <v>378</v>
      </c>
      <c r="D281" s="63">
        <v>1991</v>
      </c>
      <c r="E281" s="63">
        <v>1</v>
      </c>
      <c r="F281" s="63"/>
      <c r="G281" s="63"/>
      <c r="H281" s="63"/>
      <c r="I281" s="63"/>
      <c r="J281" s="121"/>
      <c r="K281" s="64"/>
      <c r="L281" s="64"/>
      <c r="M281" s="64"/>
      <c r="N281" s="64"/>
      <c r="O281" s="64"/>
      <c r="P281" s="64"/>
      <c r="Q281" s="64"/>
      <c r="R281" s="64"/>
      <c r="S281" s="99"/>
      <c r="T281" s="145">
        <v>0.15</v>
      </c>
      <c r="U281" s="145"/>
      <c r="V281" s="99">
        <v>0.2</v>
      </c>
      <c r="W281" s="64">
        <v>0.9</v>
      </c>
      <c r="X281" s="65">
        <v>1</v>
      </c>
      <c r="Y281" s="16">
        <f>SUM(J281:W281)*X281*SUM(E281:I281)</f>
        <v>1.25</v>
      </c>
      <c r="Z281" s="95">
        <v>3.6</v>
      </c>
      <c r="AA281" s="16">
        <f t="shared" si="25"/>
        <v>1.1875</v>
      </c>
      <c r="AB281" s="96">
        <f>(Z281-AA281)/AA281</f>
        <v>2.031578947368421</v>
      </c>
    </row>
    <row r="282" spans="1:28" s="97" customFormat="1" ht="13.5" customHeight="1">
      <c r="A282" s="3">
        <v>34</v>
      </c>
      <c r="B282" s="5" t="s">
        <v>39</v>
      </c>
      <c r="C282" s="31" t="s">
        <v>379</v>
      </c>
      <c r="D282" s="63">
        <v>1991</v>
      </c>
      <c r="E282" s="63"/>
      <c r="F282" s="63"/>
      <c r="G282" s="63">
        <v>1</v>
      </c>
      <c r="H282" s="63"/>
      <c r="I282" s="63"/>
      <c r="J282" s="121"/>
      <c r="K282" s="64"/>
      <c r="L282" s="64"/>
      <c r="M282" s="64"/>
      <c r="N282" s="64"/>
      <c r="O282" s="64"/>
      <c r="P282" s="64"/>
      <c r="Q282" s="64"/>
      <c r="R282" s="64"/>
      <c r="S282" s="99"/>
      <c r="T282" s="99"/>
      <c r="U282" s="98"/>
      <c r="V282" s="98"/>
      <c r="W282" s="64">
        <v>2</v>
      </c>
      <c r="X282" s="65">
        <v>1</v>
      </c>
      <c r="Y282" s="16">
        <f>SUM(J282:W282)*X282*SUM(E282:I282)</f>
        <v>2</v>
      </c>
      <c r="Z282" s="95">
        <v>18</v>
      </c>
      <c r="AA282" s="16">
        <f t="shared" si="25"/>
        <v>1.9</v>
      </c>
      <c r="AB282" s="96">
        <f>(Z282-AA282)/AA282</f>
        <v>8.473684210526317</v>
      </c>
    </row>
    <row r="283" spans="1:28" s="97" customFormat="1" ht="13.5" customHeight="1">
      <c r="A283" s="3">
        <v>35</v>
      </c>
      <c r="B283" s="5" t="s">
        <v>39</v>
      </c>
      <c r="C283" s="31" t="s">
        <v>337</v>
      </c>
      <c r="D283" s="63">
        <v>1991</v>
      </c>
      <c r="E283" s="63">
        <v>1</v>
      </c>
      <c r="F283" s="63"/>
      <c r="G283" s="63"/>
      <c r="H283" s="63"/>
      <c r="I283" s="63"/>
      <c r="J283" s="121"/>
      <c r="K283" s="64"/>
      <c r="L283" s="64"/>
      <c r="M283" s="64"/>
      <c r="N283" s="64"/>
      <c r="O283" s="64"/>
      <c r="P283" s="64"/>
      <c r="Q283" s="64"/>
      <c r="R283" s="64">
        <v>0.2</v>
      </c>
      <c r="S283" s="145">
        <v>0.25</v>
      </c>
      <c r="T283" s="145"/>
      <c r="U283" s="145">
        <v>0.25</v>
      </c>
      <c r="V283" s="145"/>
      <c r="W283" s="64">
        <v>0.9</v>
      </c>
      <c r="X283" s="65">
        <v>1</v>
      </c>
      <c r="Y283" s="16">
        <f>SUM(J283:W283)*X283*SUM(E283:I283)</f>
        <v>1.6</v>
      </c>
      <c r="Z283" s="95">
        <v>12</v>
      </c>
      <c r="AA283" s="16">
        <f t="shared" si="25"/>
        <v>1.52</v>
      </c>
      <c r="AB283" s="96">
        <f>(Z283-AA283)/AA283</f>
        <v>6.894736842105264</v>
      </c>
    </row>
    <row r="284" spans="1:28" s="97" customFormat="1" ht="13.5" customHeight="1" thickBot="1">
      <c r="A284" s="3">
        <v>36</v>
      </c>
      <c r="B284" s="72" t="s">
        <v>39</v>
      </c>
      <c r="C284" s="73" t="s">
        <v>371</v>
      </c>
      <c r="D284" s="74">
        <v>1991</v>
      </c>
      <c r="E284" s="74"/>
      <c r="F284" s="74"/>
      <c r="G284" s="74">
        <v>1</v>
      </c>
      <c r="H284" s="74"/>
      <c r="I284" s="74"/>
      <c r="J284" s="120"/>
      <c r="K284" s="76"/>
      <c r="L284" s="76"/>
      <c r="M284" s="76"/>
      <c r="N284" s="76"/>
      <c r="O284" s="76"/>
      <c r="P284" s="76"/>
      <c r="Q284" s="76"/>
      <c r="R284" s="76"/>
      <c r="S284" s="138"/>
      <c r="T284" s="138"/>
      <c r="U284" s="136"/>
      <c r="V284" s="136"/>
      <c r="W284" s="76">
        <v>3</v>
      </c>
      <c r="X284" s="77">
        <v>1</v>
      </c>
      <c r="Y284" s="42">
        <f t="shared" si="21"/>
        <v>3</v>
      </c>
      <c r="Z284" s="78">
        <v>38</v>
      </c>
      <c r="AA284" s="42">
        <f aca="true" t="shared" si="26" ref="AA284:AA319">$C$528*Y284</f>
        <v>2.8499999999999996</v>
      </c>
      <c r="AB284" s="79">
        <f>(Z284-AA284)/AA284</f>
        <v>12.333333333333334</v>
      </c>
    </row>
    <row r="285" spans="1:28" s="97" customFormat="1" ht="13.5" customHeight="1" thickTop="1">
      <c r="A285" s="3">
        <v>37</v>
      </c>
      <c r="B285" s="14" t="s">
        <v>39</v>
      </c>
      <c r="C285" s="31" t="s">
        <v>308</v>
      </c>
      <c r="D285" s="63">
        <v>1992</v>
      </c>
      <c r="E285" s="63">
        <v>1</v>
      </c>
      <c r="F285" s="63"/>
      <c r="G285" s="63"/>
      <c r="H285" s="63"/>
      <c r="I285" s="63"/>
      <c r="J285" s="121"/>
      <c r="K285" s="64"/>
      <c r="L285" s="64"/>
      <c r="M285" s="64"/>
      <c r="N285" s="64"/>
      <c r="O285" s="64"/>
      <c r="P285" s="64"/>
      <c r="Q285" s="64"/>
      <c r="R285" s="64"/>
      <c r="S285" s="99"/>
      <c r="T285" s="99"/>
      <c r="U285" s="99"/>
      <c r="V285" s="99">
        <v>0.2</v>
      </c>
      <c r="W285" s="64">
        <v>1</v>
      </c>
      <c r="X285" s="65">
        <v>1</v>
      </c>
      <c r="Y285" s="4">
        <f t="shared" si="21"/>
        <v>1.2</v>
      </c>
      <c r="Z285" s="68">
        <v>2</v>
      </c>
      <c r="AA285" s="4">
        <f t="shared" si="26"/>
        <v>1.14</v>
      </c>
      <c r="AB285" s="69">
        <f aca="true" t="shared" si="27" ref="AB285:AB293">(Z285-AA285)/AA285</f>
        <v>0.7543859649122808</v>
      </c>
    </row>
    <row r="286" spans="1:28" s="97" customFormat="1" ht="13.5" customHeight="1">
      <c r="A286" s="3">
        <v>38</v>
      </c>
      <c r="B286" s="14" t="s">
        <v>39</v>
      </c>
      <c r="C286" s="31" t="s">
        <v>309</v>
      </c>
      <c r="D286" s="63">
        <v>1992</v>
      </c>
      <c r="E286" s="63">
        <v>1</v>
      </c>
      <c r="F286" s="63"/>
      <c r="G286" s="63"/>
      <c r="H286" s="63"/>
      <c r="I286" s="63"/>
      <c r="J286" s="121"/>
      <c r="K286" s="64"/>
      <c r="L286" s="64"/>
      <c r="M286" s="64"/>
      <c r="N286" s="64"/>
      <c r="O286" s="64"/>
      <c r="P286" s="64"/>
      <c r="Q286" s="64"/>
      <c r="R286" s="64"/>
      <c r="S286" s="99">
        <v>0.2</v>
      </c>
      <c r="T286" s="99">
        <v>0.5</v>
      </c>
      <c r="U286" s="99">
        <v>0.8</v>
      </c>
      <c r="V286" s="145">
        <v>0.25</v>
      </c>
      <c r="W286" s="145"/>
      <c r="X286" s="65">
        <v>1</v>
      </c>
      <c r="Y286" s="4">
        <f aca="true" t="shared" si="28" ref="Y286:Y350">SUM(J286:W286)*X286*SUM(E286:I286)</f>
        <v>1.75</v>
      </c>
      <c r="Z286" s="68">
        <v>2</v>
      </c>
      <c r="AA286" s="4">
        <f t="shared" si="26"/>
        <v>1.6624999999999999</v>
      </c>
      <c r="AB286" s="69">
        <f t="shared" si="27"/>
        <v>0.20300751879699258</v>
      </c>
    </row>
    <row r="287" spans="1:28" s="97" customFormat="1" ht="13.5" customHeight="1">
      <c r="A287" s="3">
        <v>39</v>
      </c>
      <c r="B287" s="14" t="s">
        <v>39</v>
      </c>
      <c r="C287" s="31" t="s">
        <v>310</v>
      </c>
      <c r="D287" s="63">
        <v>1992</v>
      </c>
      <c r="E287" s="63">
        <v>1</v>
      </c>
      <c r="F287" s="63"/>
      <c r="G287" s="63"/>
      <c r="H287" s="63"/>
      <c r="I287" s="63"/>
      <c r="J287" s="121"/>
      <c r="K287" s="64"/>
      <c r="L287" s="64"/>
      <c r="M287" s="64"/>
      <c r="N287" s="64"/>
      <c r="O287" s="64"/>
      <c r="P287" s="64"/>
      <c r="Q287" s="64"/>
      <c r="R287" s="64"/>
      <c r="S287" s="99">
        <v>0.2</v>
      </c>
      <c r="T287" s="145">
        <v>0.25</v>
      </c>
      <c r="U287" s="145"/>
      <c r="V287" s="99">
        <v>0.5</v>
      </c>
      <c r="W287" s="64">
        <v>0.8</v>
      </c>
      <c r="X287" s="65">
        <v>1</v>
      </c>
      <c r="Y287" s="4">
        <f t="shared" si="28"/>
        <v>1.75</v>
      </c>
      <c r="Z287" s="68">
        <v>2</v>
      </c>
      <c r="AA287" s="4">
        <f t="shared" si="26"/>
        <v>1.6624999999999999</v>
      </c>
      <c r="AB287" s="69">
        <f t="shared" si="27"/>
        <v>0.20300751879699258</v>
      </c>
    </row>
    <row r="288" spans="1:28" s="97" customFormat="1" ht="13.5" customHeight="1">
      <c r="A288" s="3">
        <v>40</v>
      </c>
      <c r="B288" s="14" t="s">
        <v>39</v>
      </c>
      <c r="C288" s="31" t="s">
        <v>311</v>
      </c>
      <c r="D288" s="63">
        <v>1992</v>
      </c>
      <c r="E288" s="63"/>
      <c r="F288" s="63"/>
      <c r="G288" s="63">
        <v>1</v>
      </c>
      <c r="H288" s="63"/>
      <c r="I288" s="63"/>
      <c r="J288" s="121"/>
      <c r="K288" s="64"/>
      <c r="L288" s="64"/>
      <c r="M288" s="64"/>
      <c r="N288" s="64"/>
      <c r="O288" s="64"/>
      <c r="P288" s="64"/>
      <c r="Q288" s="64"/>
      <c r="R288" s="64"/>
      <c r="S288" s="99"/>
      <c r="T288" s="98"/>
      <c r="U288" s="98"/>
      <c r="V288" s="99"/>
      <c r="W288" s="64">
        <v>5</v>
      </c>
      <c r="X288" s="65">
        <v>1</v>
      </c>
      <c r="Y288" s="4">
        <f t="shared" si="28"/>
        <v>5</v>
      </c>
      <c r="Z288" s="68">
        <v>8</v>
      </c>
      <c r="AA288" s="4">
        <f t="shared" si="26"/>
        <v>4.75</v>
      </c>
      <c r="AB288" s="69">
        <f>(Z288-AA288)/AA288</f>
        <v>0.6842105263157895</v>
      </c>
    </row>
    <row r="289" spans="1:28" s="97" customFormat="1" ht="13.5" customHeight="1">
      <c r="A289" s="3">
        <v>41</v>
      </c>
      <c r="B289" s="14" t="s">
        <v>39</v>
      </c>
      <c r="C289" s="31" t="s">
        <v>311</v>
      </c>
      <c r="D289" s="63">
        <v>1992</v>
      </c>
      <c r="E289" s="63"/>
      <c r="F289" s="63"/>
      <c r="G289" s="63">
        <v>1</v>
      </c>
      <c r="H289" s="63"/>
      <c r="I289" s="63"/>
      <c r="J289" s="121"/>
      <c r="K289" s="64"/>
      <c r="L289" s="64"/>
      <c r="M289" s="64"/>
      <c r="N289" s="64"/>
      <c r="O289" s="64"/>
      <c r="P289" s="64"/>
      <c r="Q289" s="64"/>
      <c r="R289" s="64"/>
      <c r="S289" s="99"/>
      <c r="T289" s="98"/>
      <c r="U289" s="98"/>
      <c r="V289" s="99"/>
      <c r="W289" s="64">
        <v>5</v>
      </c>
      <c r="X289" s="65">
        <v>1</v>
      </c>
      <c r="Y289" s="4">
        <f t="shared" si="28"/>
        <v>5</v>
      </c>
      <c r="Z289" s="68">
        <v>7</v>
      </c>
      <c r="AA289" s="4">
        <f t="shared" si="26"/>
        <v>4.75</v>
      </c>
      <c r="AB289" s="69">
        <f>(Z289-AA289)/AA289</f>
        <v>0.47368421052631576</v>
      </c>
    </row>
    <row r="290" spans="1:28" s="97" customFormat="1" ht="13.5" customHeight="1">
      <c r="A290" s="3">
        <v>42</v>
      </c>
      <c r="B290" s="14" t="s">
        <v>39</v>
      </c>
      <c r="C290" s="31" t="s">
        <v>312</v>
      </c>
      <c r="D290" s="63">
        <v>1992</v>
      </c>
      <c r="E290" s="63">
        <v>1</v>
      </c>
      <c r="F290" s="63"/>
      <c r="G290" s="63"/>
      <c r="H290" s="63"/>
      <c r="I290" s="63"/>
      <c r="J290" s="121"/>
      <c r="K290" s="64"/>
      <c r="L290" s="64"/>
      <c r="M290" s="64"/>
      <c r="N290" s="64"/>
      <c r="O290" s="64"/>
      <c r="P290" s="64"/>
      <c r="Q290" s="64"/>
      <c r="R290" s="64"/>
      <c r="S290" s="99"/>
      <c r="T290" s="99"/>
      <c r="U290" s="99"/>
      <c r="V290" s="99"/>
      <c r="W290" s="64">
        <v>0.2</v>
      </c>
      <c r="X290" s="65">
        <v>1</v>
      </c>
      <c r="Y290" s="4">
        <f t="shared" si="28"/>
        <v>0.2</v>
      </c>
      <c r="Z290" s="68">
        <v>1</v>
      </c>
      <c r="AA290" s="4">
        <f t="shared" si="26"/>
        <v>0.19</v>
      </c>
      <c r="AB290" s="69">
        <f t="shared" si="27"/>
        <v>4.2631578947368425</v>
      </c>
    </row>
    <row r="291" spans="1:28" s="97" customFormat="1" ht="13.5" customHeight="1">
      <c r="A291" s="3">
        <v>43</v>
      </c>
      <c r="B291" s="14" t="s">
        <v>39</v>
      </c>
      <c r="C291" s="31" t="s">
        <v>313</v>
      </c>
      <c r="D291" s="63">
        <v>1993</v>
      </c>
      <c r="E291" s="63">
        <v>1</v>
      </c>
      <c r="F291" s="63"/>
      <c r="G291" s="63"/>
      <c r="H291" s="63"/>
      <c r="I291" s="63"/>
      <c r="J291" s="121"/>
      <c r="K291" s="64"/>
      <c r="L291" s="64"/>
      <c r="M291" s="64"/>
      <c r="N291" s="64"/>
      <c r="O291" s="64"/>
      <c r="P291" s="64"/>
      <c r="Q291" s="64"/>
      <c r="R291" s="64"/>
      <c r="S291" s="99"/>
      <c r="T291" s="99"/>
      <c r="U291" s="99"/>
      <c r="V291" s="99">
        <v>0.2</v>
      </c>
      <c r="W291" s="64">
        <v>1.6</v>
      </c>
      <c r="X291" s="65">
        <v>1</v>
      </c>
      <c r="Y291" s="4">
        <f t="shared" si="28"/>
        <v>1.8</v>
      </c>
      <c r="Z291" s="68">
        <v>2</v>
      </c>
      <c r="AA291" s="4">
        <f t="shared" si="26"/>
        <v>1.71</v>
      </c>
      <c r="AB291" s="69">
        <f t="shared" si="27"/>
        <v>0.16959064327485382</v>
      </c>
    </row>
    <row r="292" spans="1:28" s="97" customFormat="1" ht="13.5" customHeight="1">
      <c r="A292" s="3">
        <v>44</v>
      </c>
      <c r="B292" s="14" t="s">
        <v>39</v>
      </c>
      <c r="C292" s="31" t="s">
        <v>314</v>
      </c>
      <c r="D292" s="63">
        <v>1993</v>
      </c>
      <c r="E292" s="63">
        <v>1</v>
      </c>
      <c r="F292" s="63"/>
      <c r="G292" s="63"/>
      <c r="H292" s="63"/>
      <c r="I292" s="63"/>
      <c r="J292" s="121"/>
      <c r="K292" s="64"/>
      <c r="L292" s="64"/>
      <c r="M292" s="64"/>
      <c r="N292" s="64"/>
      <c r="O292" s="64"/>
      <c r="P292" s="64"/>
      <c r="Q292" s="64"/>
      <c r="R292" s="64"/>
      <c r="S292" s="99"/>
      <c r="T292" s="99"/>
      <c r="U292" s="99"/>
      <c r="V292" s="99">
        <v>0.2</v>
      </c>
      <c r="W292" s="64">
        <v>1.6</v>
      </c>
      <c r="X292" s="65">
        <v>1</v>
      </c>
      <c r="Y292" s="4">
        <f t="shared" si="28"/>
        <v>1.8</v>
      </c>
      <c r="Z292" s="68">
        <v>2</v>
      </c>
      <c r="AA292" s="4">
        <f t="shared" si="26"/>
        <v>1.71</v>
      </c>
      <c r="AB292" s="69">
        <f t="shared" si="27"/>
        <v>0.16959064327485382</v>
      </c>
    </row>
    <row r="293" spans="1:28" s="97" customFormat="1" ht="13.5" customHeight="1">
      <c r="A293" s="3">
        <v>45</v>
      </c>
      <c r="B293" s="14" t="s">
        <v>39</v>
      </c>
      <c r="C293" s="31" t="s">
        <v>315</v>
      </c>
      <c r="D293" s="63">
        <v>1993</v>
      </c>
      <c r="E293" s="63">
        <v>1</v>
      </c>
      <c r="F293" s="63"/>
      <c r="G293" s="63"/>
      <c r="H293" s="63"/>
      <c r="I293" s="63"/>
      <c r="J293" s="121"/>
      <c r="K293" s="64"/>
      <c r="L293" s="64"/>
      <c r="M293" s="64"/>
      <c r="N293" s="64"/>
      <c r="O293" s="64"/>
      <c r="P293" s="64"/>
      <c r="Q293" s="64"/>
      <c r="R293" s="64"/>
      <c r="S293" s="99"/>
      <c r="T293" s="99">
        <v>0.2</v>
      </c>
      <c r="U293" s="99">
        <v>0.3</v>
      </c>
      <c r="V293" s="99">
        <v>0.4</v>
      </c>
      <c r="W293" s="64">
        <v>1</v>
      </c>
      <c r="X293" s="65">
        <v>1</v>
      </c>
      <c r="Y293" s="4">
        <f t="shared" si="28"/>
        <v>1.9</v>
      </c>
      <c r="Z293" s="68">
        <v>2</v>
      </c>
      <c r="AA293" s="4">
        <f t="shared" si="26"/>
        <v>1.805</v>
      </c>
      <c r="AB293" s="69">
        <f t="shared" si="27"/>
        <v>0.10803324099722995</v>
      </c>
    </row>
    <row r="294" spans="1:28" s="97" customFormat="1" ht="13.5" customHeight="1">
      <c r="A294" s="3">
        <v>46</v>
      </c>
      <c r="B294" s="14" t="s">
        <v>39</v>
      </c>
      <c r="C294" s="31" t="s">
        <v>315</v>
      </c>
      <c r="D294" s="63">
        <v>1993</v>
      </c>
      <c r="E294" s="63"/>
      <c r="F294" s="63"/>
      <c r="G294" s="63">
        <v>1</v>
      </c>
      <c r="H294" s="63"/>
      <c r="I294" s="63"/>
      <c r="J294" s="121"/>
      <c r="K294" s="64"/>
      <c r="L294" s="64"/>
      <c r="M294" s="64"/>
      <c r="N294" s="64"/>
      <c r="O294" s="64"/>
      <c r="P294" s="64"/>
      <c r="Q294" s="64"/>
      <c r="R294" s="64"/>
      <c r="S294" s="99"/>
      <c r="T294" s="99"/>
      <c r="U294" s="99"/>
      <c r="V294" s="99"/>
      <c r="W294" s="64">
        <v>5</v>
      </c>
      <c r="X294" s="65">
        <v>1</v>
      </c>
      <c r="Y294" s="4">
        <f t="shared" si="28"/>
        <v>5</v>
      </c>
      <c r="Z294" s="68">
        <v>6</v>
      </c>
      <c r="AA294" s="4">
        <f t="shared" si="26"/>
        <v>4.75</v>
      </c>
      <c r="AB294" s="69">
        <f>(Z294-AA294)/AA294</f>
        <v>0.2631578947368421</v>
      </c>
    </row>
    <row r="295" spans="1:28" s="97" customFormat="1" ht="13.5" customHeight="1">
      <c r="A295" s="3">
        <v>47</v>
      </c>
      <c r="B295" s="14" t="s">
        <v>39</v>
      </c>
      <c r="C295" s="31" t="s">
        <v>286</v>
      </c>
      <c r="D295" s="63">
        <v>1993</v>
      </c>
      <c r="E295" s="63">
        <v>1</v>
      </c>
      <c r="F295" s="63"/>
      <c r="G295" s="63"/>
      <c r="H295" s="63"/>
      <c r="I295" s="63"/>
      <c r="J295" s="121"/>
      <c r="K295" s="64"/>
      <c r="L295" s="64"/>
      <c r="M295" s="64"/>
      <c r="N295" s="64"/>
      <c r="O295" s="64"/>
      <c r="P295" s="64"/>
      <c r="Q295" s="64"/>
      <c r="R295" s="64"/>
      <c r="S295" s="99"/>
      <c r="T295" s="99">
        <v>0.2</v>
      </c>
      <c r="U295" s="99">
        <v>0.3</v>
      </c>
      <c r="V295" s="99">
        <v>0.5</v>
      </c>
      <c r="W295" s="64">
        <v>2</v>
      </c>
      <c r="X295" s="65">
        <v>1</v>
      </c>
      <c r="Y295" s="4">
        <f t="shared" si="28"/>
        <v>3</v>
      </c>
      <c r="Z295" s="68">
        <v>8</v>
      </c>
      <c r="AA295" s="4">
        <f t="shared" si="26"/>
        <v>2.8499999999999996</v>
      </c>
      <c r="AB295" s="69">
        <f>(Z295-AA295)/AA295</f>
        <v>1.8070175438596494</v>
      </c>
    </row>
    <row r="296" spans="1:28" s="97" customFormat="1" ht="13.5" customHeight="1">
      <c r="A296" s="3">
        <v>48</v>
      </c>
      <c r="B296" s="14" t="s">
        <v>39</v>
      </c>
      <c r="C296" s="31" t="s">
        <v>316</v>
      </c>
      <c r="D296" s="63">
        <v>1993</v>
      </c>
      <c r="E296" s="63">
        <v>1</v>
      </c>
      <c r="F296" s="63"/>
      <c r="G296" s="63"/>
      <c r="H296" s="63"/>
      <c r="I296" s="63"/>
      <c r="J296" s="121"/>
      <c r="K296" s="64"/>
      <c r="L296" s="64"/>
      <c r="M296" s="64"/>
      <c r="N296" s="64"/>
      <c r="O296" s="64"/>
      <c r="P296" s="64"/>
      <c r="Q296" s="64"/>
      <c r="R296" s="64"/>
      <c r="S296" s="99"/>
      <c r="T296" s="99">
        <v>0.2</v>
      </c>
      <c r="U296" s="99">
        <v>0.3</v>
      </c>
      <c r="V296" s="99">
        <v>0.5</v>
      </c>
      <c r="W296" s="64">
        <v>1</v>
      </c>
      <c r="X296" s="65">
        <v>1</v>
      </c>
      <c r="Y296" s="4">
        <f t="shared" si="28"/>
        <v>2</v>
      </c>
      <c r="Z296" s="68">
        <v>2</v>
      </c>
      <c r="AA296" s="4">
        <f t="shared" si="26"/>
        <v>1.9</v>
      </c>
      <c r="AB296" s="69">
        <f>(Z296-AA296)/AA296</f>
        <v>0.052631578947368474</v>
      </c>
    </row>
    <row r="297" spans="1:28" s="97" customFormat="1" ht="13.5" customHeight="1">
      <c r="A297" s="3">
        <v>49</v>
      </c>
      <c r="B297" s="14" t="s">
        <v>39</v>
      </c>
      <c r="C297" s="31" t="s">
        <v>244</v>
      </c>
      <c r="D297" s="63">
        <v>1993</v>
      </c>
      <c r="E297" s="63">
        <v>1</v>
      </c>
      <c r="F297" s="63"/>
      <c r="G297" s="63"/>
      <c r="H297" s="63"/>
      <c r="I297" s="63"/>
      <c r="J297" s="121"/>
      <c r="K297" s="64"/>
      <c r="L297" s="64"/>
      <c r="M297" s="64"/>
      <c r="N297" s="64"/>
      <c r="O297" s="64"/>
      <c r="P297" s="64"/>
      <c r="Q297" s="64"/>
      <c r="R297" s="64">
        <v>0.1</v>
      </c>
      <c r="S297" s="99">
        <v>0.2</v>
      </c>
      <c r="T297" s="99">
        <v>0.2</v>
      </c>
      <c r="U297" s="99">
        <v>0.3</v>
      </c>
      <c r="V297" s="99">
        <v>0.5</v>
      </c>
      <c r="W297" s="20">
        <v>1.6</v>
      </c>
      <c r="X297" s="65">
        <v>1</v>
      </c>
      <c r="Y297" s="4">
        <f t="shared" si="28"/>
        <v>2.9000000000000004</v>
      </c>
      <c r="Z297" s="68">
        <v>10</v>
      </c>
      <c r="AA297" s="4">
        <f t="shared" si="26"/>
        <v>2.7550000000000003</v>
      </c>
      <c r="AB297" s="69">
        <f t="shared" si="24"/>
        <v>2.6297640653357526</v>
      </c>
    </row>
    <row r="298" spans="1:28" s="97" customFormat="1" ht="13.5" customHeight="1">
      <c r="A298" s="3">
        <v>50</v>
      </c>
      <c r="B298" s="14" t="s">
        <v>39</v>
      </c>
      <c r="C298" s="31" t="s">
        <v>287</v>
      </c>
      <c r="D298" s="63">
        <v>1994</v>
      </c>
      <c r="E298" s="63">
        <v>1</v>
      </c>
      <c r="F298" s="63"/>
      <c r="G298" s="63"/>
      <c r="H298" s="63"/>
      <c r="I298" s="63"/>
      <c r="J298" s="121"/>
      <c r="K298" s="64"/>
      <c r="L298" s="64"/>
      <c r="M298" s="64"/>
      <c r="N298" s="64"/>
      <c r="O298" s="64"/>
      <c r="P298" s="64"/>
      <c r="Q298" s="64"/>
      <c r="R298" s="64"/>
      <c r="S298" s="99"/>
      <c r="T298" s="99">
        <v>0.2</v>
      </c>
      <c r="U298" s="99">
        <v>0.4</v>
      </c>
      <c r="V298" s="99">
        <v>0.5</v>
      </c>
      <c r="W298" s="20">
        <v>1</v>
      </c>
      <c r="X298" s="65">
        <v>1</v>
      </c>
      <c r="Y298" s="4">
        <f t="shared" si="28"/>
        <v>2.1</v>
      </c>
      <c r="Z298" s="68">
        <v>3</v>
      </c>
      <c r="AA298" s="4">
        <f t="shared" si="26"/>
        <v>1.9949999999999999</v>
      </c>
      <c r="AB298" s="69">
        <f>(Z298-AA298)/AA298</f>
        <v>0.5037593984962407</v>
      </c>
    </row>
    <row r="299" spans="1:28" s="97" customFormat="1" ht="13.5" customHeight="1">
      <c r="A299" s="3">
        <v>51</v>
      </c>
      <c r="B299" s="14" t="s">
        <v>39</v>
      </c>
      <c r="C299" s="31" t="s">
        <v>245</v>
      </c>
      <c r="D299" s="63">
        <v>1994</v>
      </c>
      <c r="E299" s="63">
        <v>1</v>
      </c>
      <c r="F299" s="63"/>
      <c r="G299" s="63"/>
      <c r="H299" s="63"/>
      <c r="I299" s="63"/>
      <c r="J299" s="121"/>
      <c r="K299" s="64"/>
      <c r="L299" s="64"/>
      <c r="M299" s="64"/>
      <c r="N299" s="64"/>
      <c r="O299" s="64"/>
      <c r="P299" s="64"/>
      <c r="Q299" s="64"/>
      <c r="R299" s="64"/>
      <c r="S299" s="99"/>
      <c r="T299" s="99"/>
      <c r="U299" s="99"/>
      <c r="V299" s="99"/>
      <c r="W299" s="64">
        <v>0.2</v>
      </c>
      <c r="X299" s="65">
        <v>4</v>
      </c>
      <c r="Y299" s="4">
        <f t="shared" si="28"/>
        <v>0.8</v>
      </c>
      <c r="Z299" s="68">
        <v>4</v>
      </c>
      <c r="AA299" s="4">
        <f t="shared" si="26"/>
        <v>0.76</v>
      </c>
      <c r="AB299" s="69">
        <f t="shared" si="24"/>
        <v>4.2631578947368425</v>
      </c>
    </row>
    <row r="300" spans="1:28" s="97" customFormat="1" ht="13.5" customHeight="1">
      <c r="A300" s="3">
        <v>52</v>
      </c>
      <c r="B300" s="14" t="s">
        <v>39</v>
      </c>
      <c r="C300" s="31" t="s">
        <v>245</v>
      </c>
      <c r="D300" s="63">
        <v>1994</v>
      </c>
      <c r="E300" s="63">
        <v>1</v>
      </c>
      <c r="F300" s="63"/>
      <c r="G300" s="63"/>
      <c r="H300" s="63"/>
      <c r="I300" s="63"/>
      <c r="J300" s="121"/>
      <c r="K300" s="64"/>
      <c r="L300" s="64"/>
      <c r="M300" s="64"/>
      <c r="N300" s="64"/>
      <c r="O300" s="64"/>
      <c r="P300" s="64"/>
      <c r="Q300" s="64"/>
      <c r="R300" s="64"/>
      <c r="S300" s="99"/>
      <c r="T300" s="99"/>
      <c r="U300" s="99"/>
      <c r="V300" s="99"/>
      <c r="W300" s="64">
        <v>0.2</v>
      </c>
      <c r="X300" s="65">
        <v>1</v>
      </c>
      <c r="Y300" s="4">
        <f t="shared" si="28"/>
        <v>0.2</v>
      </c>
      <c r="Z300" s="68">
        <v>1</v>
      </c>
      <c r="AA300" s="4">
        <f t="shared" si="26"/>
        <v>0.19</v>
      </c>
      <c r="AB300" s="69">
        <f t="shared" si="24"/>
        <v>4.2631578947368425</v>
      </c>
    </row>
    <row r="301" spans="1:28" s="97" customFormat="1" ht="13.5" customHeight="1">
      <c r="A301" s="3">
        <v>53</v>
      </c>
      <c r="B301" s="14" t="s">
        <v>39</v>
      </c>
      <c r="C301" s="31" t="s">
        <v>288</v>
      </c>
      <c r="D301" s="63">
        <v>1994</v>
      </c>
      <c r="E301" s="63">
        <v>1</v>
      </c>
      <c r="F301" s="63"/>
      <c r="G301" s="63"/>
      <c r="H301" s="63"/>
      <c r="I301" s="63"/>
      <c r="J301" s="121"/>
      <c r="K301" s="64"/>
      <c r="L301" s="64"/>
      <c r="M301" s="64"/>
      <c r="N301" s="64"/>
      <c r="O301" s="64"/>
      <c r="P301" s="64"/>
      <c r="Q301" s="64"/>
      <c r="R301" s="64"/>
      <c r="S301" s="99"/>
      <c r="T301" s="99">
        <v>0.1</v>
      </c>
      <c r="U301" s="99">
        <v>0.2</v>
      </c>
      <c r="V301" s="99">
        <v>0.5</v>
      </c>
      <c r="W301" s="64">
        <v>1.6</v>
      </c>
      <c r="X301" s="65">
        <v>1</v>
      </c>
      <c r="Y301" s="4">
        <f t="shared" si="28"/>
        <v>2.4000000000000004</v>
      </c>
      <c r="Z301" s="68">
        <v>4</v>
      </c>
      <c r="AA301" s="4">
        <f t="shared" si="26"/>
        <v>2.2800000000000002</v>
      </c>
      <c r="AB301" s="69">
        <f t="shared" si="24"/>
        <v>0.7543859649122805</v>
      </c>
    </row>
    <row r="302" spans="1:28" s="97" customFormat="1" ht="13.5" customHeight="1">
      <c r="A302" s="3">
        <v>54</v>
      </c>
      <c r="B302" s="14" t="s">
        <v>39</v>
      </c>
      <c r="C302" s="31" t="s">
        <v>289</v>
      </c>
      <c r="D302" s="63">
        <v>1994</v>
      </c>
      <c r="E302" s="63">
        <v>1</v>
      </c>
      <c r="F302" s="63"/>
      <c r="G302" s="63"/>
      <c r="H302" s="63"/>
      <c r="I302" s="63"/>
      <c r="J302" s="121"/>
      <c r="K302" s="64"/>
      <c r="L302" s="64"/>
      <c r="M302" s="64"/>
      <c r="N302" s="64"/>
      <c r="O302" s="64"/>
      <c r="P302" s="64"/>
      <c r="Q302" s="64"/>
      <c r="R302" s="64"/>
      <c r="S302" s="99"/>
      <c r="T302" s="99"/>
      <c r="U302" s="99"/>
      <c r="V302" s="99">
        <v>0.2</v>
      </c>
      <c r="W302" s="64">
        <v>0.5</v>
      </c>
      <c r="X302" s="65">
        <v>1</v>
      </c>
      <c r="Y302" s="4">
        <f t="shared" si="28"/>
        <v>0.7</v>
      </c>
      <c r="Z302" s="68">
        <v>2</v>
      </c>
      <c r="AA302" s="4">
        <f t="shared" si="26"/>
        <v>0.6649999999999999</v>
      </c>
      <c r="AB302" s="69">
        <f t="shared" si="24"/>
        <v>2.0075187969924815</v>
      </c>
    </row>
    <row r="303" spans="1:28" s="97" customFormat="1" ht="13.5" customHeight="1">
      <c r="A303" s="3">
        <v>55</v>
      </c>
      <c r="B303" s="14" t="s">
        <v>39</v>
      </c>
      <c r="C303" s="31" t="s">
        <v>246</v>
      </c>
      <c r="D303" s="63">
        <v>1994</v>
      </c>
      <c r="E303" s="63">
        <v>1</v>
      </c>
      <c r="F303" s="63"/>
      <c r="G303" s="63"/>
      <c r="H303" s="63"/>
      <c r="I303" s="63"/>
      <c r="J303" s="121"/>
      <c r="K303" s="64"/>
      <c r="L303" s="64"/>
      <c r="M303" s="64"/>
      <c r="N303" s="64"/>
      <c r="O303" s="64"/>
      <c r="P303" s="64"/>
      <c r="Q303" s="64"/>
      <c r="R303" s="64"/>
      <c r="S303" s="99"/>
      <c r="T303" s="99">
        <v>0.2</v>
      </c>
      <c r="U303" s="99">
        <v>0.3</v>
      </c>
      <c r="V303" s="99">
        <v>0.5</v>
      </c>
      <c r="W303" s="64">
        <v>1</v>
      </c>
      <c r="X303" s="65">
        <v>1</v>
      </c>
      <c r="Y303" s="4">
        <f t="shared" si="28"/>
        <v>2</v>
      </c>
      <c r="Z303" s="68">
        <v>3</v>
      </c>
      <c r="AA303" s="4">
        <f t="shared" si="26"/>
        <v>1.9</v>
      </c>
      <c r="AB303" s="69">
        <f t="shared" si="24"/>
        <v>0.5789473684210527</v>
      </c>
    </row>
    <row r="304" spans="1:28" s="97" customFormat="1" ht="13.5" customHeight="1">
      <c r="A304" s="3">
        <v>56</v>
      </c>
      <c r="B304" s="14" t="s">
        <v>39</v>
      </c>
      <c r="C304" s="31" t="s">
        <v>247</v>
      </c>
      <c r="D304" s="63">
        <v>1994</v>
      </c>
      <c r="E304" s="63"/>
      <c r="F304" s="63"/>
      <c r="G304" s="63">
        <v>1</v>
      </c>
      <c r="H304" s="63"/>
      <c r="I304" s="63"/>
      <c r="J304" s="121"/>
      <c r="K304" s="64"/>
      <c r="L304" s="64"/>
      <c r="M304" s="64"/>
      <c r="N304" s="64"/>
      <c r="O304" s="64"/>
      <c r="P304" s="64"/>
      <c r="Q304" s="64"/>
      <c r="R304" s="64"/>
      <c r="S304" s="99"/>
      <c r="T304" s="99"/>
      <c r="U304" s="99"/>
      <c r="V304" s="99"/>
      <c r="W304" s="64">
        <v>3</v>
      </c>
      <c r="X304" s="65">
        <v>1</v>
      </c>
      <c r="Y304" s="4">
        <f t="shared" si="28"/>
        <v>3</v>
      </c>
      <c r="Z304" s="68">
        <v>10</v>
      </c>
      <c r="AA304" s="4">
        <f t="shared" si="26"/>
        <v>2.8499999999999996</v>
      </c>
      <c r="AB304" s="69">
        <f t="shared" si="24"/>
        <v>2.5087719298245617</v>
      </c>
    </row>
    <row r="305" spans="1:28" s="97" customFormat="1" ht="13.5" customHeight="1">
      <c r="A305" s="3">
        <v>57</v>
      </c>
      <c r="B305" s="14" t="s">
        <v>39</v>
      </c>
      <c r="C305" s="31" t="s">
        <v>317</v>
      </c>
      <c r="D305" s="63">
        <v>1994</v>
      </c>
      <c r="E305" s="63">
        <v>1</v>
      </c>
      <c r="F305" s="63"/>
      <c r="G305" s="63"/>
      <c r="H305" s="63"/>
      <c r="I305" s="63"/>
      <c r="J305" s="121"/>
      <c r="K305" s="64"/>
      <c r="L305" s="64"/>
      <c r="M305" s="64"/>
      <c r="N305" s="64"/>
      <c r="O305" s="64"/>
      <c r="P305" s="64"/>
      <c r="Q305" s="64"/>
      <c r="R305" s="64"/>
      <c r="S305" s="99"/>
      <c r="T305" s="99"/>
      <c r="U305" s="99"/>
      <c r="V305" s="99"/>
      <c r="W305" s="64">
        <v>0.5</v>
      </c>
      <c r="X305" s="65">
        <v>4</v>
      </c>
      <c r="Y305" s="4">
        <f t="shared" si="28"/>
        <v>2</v>
      </c>
      <c r="Z305" s="68">
        <v>7</v>
      </c>
      <c r="AA305" s="4">
        <f t="shared" si="26"/>
        <v>1.9</v>
      </c>
      <c r="AB305" s="69">
        <f>(Z305-AA305)/AA305</f>
        <v>2.6842105263157894</v>
      </c>
    </row>
    <row r="306" spans="1:28" s="62" customFormat="1" ht="13.5" customHeight="1">
      <c r="A306" s="3">
        <v>58</v>
      </c>
      <c r="B306" s="14" t="s">
        <v>39</v>
      </c>
      <c r="C306" s="31" t="s">
        <v>241</v>
      </c>
      <c r="D306" s="63">
        <v>1994</v>
      </c>
      <c r="E306" s="37">
        <v>1</v>
      </c>
      <c r="F306" s="63"/>
      <c r="G306" s="37"/>
      <c r="H306" s="37"/>
      <c r="I306" s="63"/>
      <c r="J306" s="121"/>
      <c r="K306" s="64"/>
      <c r="L306" s="64"/>
      <c r="M306" s="64"/>
      <c r="N306" s="64"/>
      <c r="O306" s="64"/>
      <c r="P306" s="64"/>
      <c r="Q306" s="64"/>
      <c r="R306" s="64">
        <v>0.1</v>
      </c>
      <c r="S306" s="64">
        <v>0.2</v>
      </c>
      <c r="T306" s="64">
        <v>0.2</v>
      </c>
      <c r="U306" s="64">
        <v>0.4</v>
      </c>
      <c r="V306" s="64">
        <v>0.5</v>
      </c>
      <c r="W306" s="64">
        <v>1</v>
      </c>
      <c r="X306" s="65">
        <v>1</v>
      </c>
      <c r="Y306" s="4">
        <f t="shared" si="28"/>
        <v>2.4</v>
      </c>
      <c r="Z306" s="68">
        <v>4</v>
      </c>
      <c r="AA306" s="4">
        <f t="shared" si="26"/>
        <v>2.28</v>
      </c>
      <c r="AB306" s="69">
        <f t="shared" si="24"/>
        <v>0.7543859649122808</v>
      </c>
    </row>
    <row r="307" spans="1:28" s="62" customFormat="1" ht="13.5" customHeight="1">
      <c r="A307" s="3">
        <v>59</v>
      </c>
      <c r="B307" s="14" t="s">
        <v>39</v>
      </c>
      <c r="C307" s="31" t="s">
        <v>248</v>
      </c>
      <c r="D307" s="63">
        <v>1994</v>
      </c>
      <c r="E307" s="37">
        <v>1</v>
      </c>
      <c r="F307" s="63"/>
      <c r="G307" s="37"/>
      <c r="H307" s="37"/>
      <c r="I307" s="63"/>
      <c r="J307" s="121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>
        <v>0.2</v>
      </c>
      <c r="W307" s="64">
        <v>2</v>
      </c>
      <c r="X307" s="65">
        <v>1</v>
      </c>
      <c r="Y307" s="4">
        <f t="shared" si="28"/>
        <v>2.2</v>
      </c>
      <c r="Z307" s="68">
        <v>3</v>
      </c>
      <c r="AA307" s="4">
        <f t="shared" si="26"/>
        <v>2.09</v>
      </c>
      <c r="AB307" s="69">
        <f t="shared" si="24"/>
        <v>0.4354066985645934</v>
      </c>
    </row>
    <row r="308" spans="1:28" s="62" customFormat="1" ht="13.5" customHeight="1">
      <c r="A308" s="3">
        <v>60</v>
      </c>
      <c r="B308" s="14" t="s">
        <v>39</v>
      </c>
      <c r="C308" s="31" t="s">
        <v>229</v>
      </c>
      <c r="D308" s="63">
        <v>1994</v>
      </c>
      <c r="E308" s="37">
        <v>1</v>
      </c>
      <c r="F308" s="63"/>
      <c r="G308" s="37"/>
      <c r="H308" s="37"/>
      <c r="I308" s="63"/>
      <c r="J308" s="121"/>
      <c r="K308" s="64"/>
      <c r="L308" s="64"/>
      <c r="M308" s="64"/>
      <c r="N308" s="64"/>
      <c r="O308" s="64"/>
      <c r="P308" s="64"/>
      <c r="Q308" s="64"/>
      <c r="R308" s="64">
        <v>0.1</v>
      </c>
      <c r="S308" s="64">
        <v>0.2</v>
      </c>
      <c r="T308" s="64">
        <v>0.2</v>
      </c>
      <c r="U308" s="64">
        <v>0.3</v>
      </c>
      <c r="V308" s="64">
        <v>0.5</v>
      </c>
      <c r="W308" s="64">
        <v>1</v>
      </c>
      <c r="X308" s="65">
        <v>1</v>
      </c>
      <c r="Y308" s="4">
        <f t="shared" si="28"/>
        <v>2.3</v>
      </c>
      <c r="Z308" s="68">
        <v>5</v>
      </c>
      <c r="AA308" s="4">
        <f t="shared" si="26"/>
        <v>2.1849999999999996</v>
      </c>
      <c r="AB308" s="69">
        <f t="shared" si="24"/>
        <v>1.2883295194508013</v>
      </c>
    </row>
    <row r="309" spans="1:28" s="62" customFormat="1" ht="13.5" customHeight="1">
      <c r="A309" s="3">
        <v>61</v>
      </c>
      <c r="B309" s="14" t="s">
        <v>39</v>
      </c>
      <c r="C309" s="31" t="s">
        <v>230</v>
      </c>
      <c r="D309" s="63">
        <v>1994</v>
      </c>
      <c r="E309" s="63"/>
      <c r="F309" s="63"/>
      <c r="G309" s="37">
        <v>1</v>
      </c>
      <c r="H309" s="37"/>
      <c r="I309" s="63"/>
      <c r="J309" s="121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>
        <v>5</v>
      </c>
      <c r="X309" s="65">
        <v>1</v>
      </c>
      <c r="Y309" s="4">
        <f t="shared" si="28"/>
        <v>5</v>
      </c>
      <c r="Z309" s="68">
        <v>18</v>
      </c>
      <c r="AA309" s="4">
        <f t="shared" si="26"/>
        <v>4.75</v>
      </c>
      <c r="AB309" s="69">
        <f t="shared" si="24"/>
        <v>2.789473684210526</v>
      </c>
    </row>
    <row r="310" spans="1:28" s="62" customFormat="1" ht="13.5" customHeight="1">
      <c r="A310" s="3">
        <v>62</v>
      </c>
      <c r="B310" s="14" t="s">
        <v>39</v>
      </c>
      <c r="C310" s="31" t="s">
        <v>143</v>
      </c>
      <c r="D310" s="63">
        <v>1994</v>
      </c>
      <c r="E310" s="63"/>
      <c r="F310" s="63"/>
      <c r="G310" s="63">
        <v>1</v>
      </c>
      <c r="H310" s="63"/>
      <c r="I310" s="63"/>
      <c r="J310" s="121"/>
      <c r="K310" s="64"/>
      <c r="L310" s="64"/>
      <c r="M310" s="64"/>
      <c r="N310" s="64"/>
      <c r="O310" s="64"/>
      <c r="P310" s="64"/>
      <c r="Q310" s="64"/>
      <c r="R310" s="64"/>
      <c r="S310" s="64"/>
      <c r="T310" s="64">
        <v>0.2</v>
      </c>
      <c r="U310" s="64">
        <v>0.2</v>
      </c>
      <c r="V310" s="64">
        <v>0.5</v>
      </c>
      <c r="W310" s="64">
        <v>2</v>
      </c>
      <c r="X310" s="65">
        <v>1</v>
      </c>
      <c r="Y310" s="4">
        <f t="shared" si="28"/>
        <v>2.9</v>
      </c>
      <c r="Z310" s="68">
        <v>18</v>
      </c>
      <c r="AA310" s="4">
        <f t="shared" si="26"/>
        <v>2.755</v>
      </c>
      <c r="AB310" s="69">
        <f t="shared" si="24"/>
        <v>5.533575317604356</v>
      </c>
    </row>
    <row r="311" spans="1:28" s="62" customFormat="1" ht="13.5" customHeight="1">
      <c r="A311" s="3">
        <v>63</v>
      </c>
      <c r="B311" s="14" t="s">
        <v>39</v>
      </c>
      <c r="C311" s="31" t="s">
        <v>290</v>
      </c>
      <c r="D311" s="63">
        <v>1995</v>
      </c>
      <c r="E311" s="63">
        <v>1</v>
      </c>
      <c r="F311" s="63"/>
      <c r="G311" s="63"/>
      <c r="H311" s="63"/>
      <c r="I311" s="63"/>
      <c r="J311" s="121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>
        <v>0.2</v>
      </c>
      <c r="W311" s="64">
        <v>0.5</v>
      </c>
      <c r="X311" s="65">
        <v>1</v>
      </c>
      <c r="Y311" s="4">
        <f t="shared" si="28"/>
        <v>0.7</v>
      </c>
      <c r="Z311" s="68">
        <v>1.5</v>
      </c>
      <c r="AA311" s="4">
        <f t="shared" si="26"/>
        <v>0.6649999999999999</v>
      </c>
      <c r="AB311" s="69">
        <f>(Z311-AA311)/AA311</f>
        <v>1.2556390977443612</v>
      </c>
    </row>
    <row r="312" spans="1:28" s="62" customFormat="1" ht="13.5" customHeight="1">
      <c r="A312" s="3">
        <v>64</v>
      </c>
      <c r="B312" s="14" t="s">
        <v>39</v>
      </c>
      <c r="C312" s="31" t="s">
        <v>318</v>
      </c>
      <c r="D312" s="63">
        <v>1995</v>
      </c>
      <c r="E312" s="63">
        <v>1</v>
      </c>
      <c r="F312" s="63"/>
      <c r="G312" s="63"/>
      <c r="H312" s="63"/>
      <c r="I312" s="63"/>
      <c r="J312" s="121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>
        <v>0.5</v>
      </c>
      <c r="X312" s="65">
        <v>2</v>
      </c>
      <c r="Y312" s="4">
        <f t="shared" si="28"/>
        <v>1</v>
      </c>
      <c r="Z312" s="68">
        <v>5</v>
      </c>
      <c r="AA312" s="4">
        <f t="shared" si="26"/>
        <v>0.95</v>
      </c>
      <c r="AB312" s="69">
        <f>(Z312-AA312)/AA312</f>
        <v>4.2631578947368425</v>
      </c>
    </row>
    <row r="313" spans="1:28" s="62" customFormat="1" ht="13.5" customHeight="1">
      <c r="A313" s="3">
        <v>65</v>
      </c>
      <c r="B313" s="14" t="s">
        <v>39</v>
      </c>
      <c r="C313" s="31" t="s">
        <v>291</v>
      </c>
      <c r="D313" s="63">
        <v>1995</v>
      </c>
      <c r="E313" s="63">
        <v>1</v>
      </c>
      <c r="F313" s="63"/>
      <c r="G313" s="63"/>
      <c r="H313" s="63"/>
      <c r="I313" s="63"/>
      <c r="J313" s="121"/>
      <c r="K313" s="64"/>
      <c r="L313" s="64"/>
      <c r="M313" s="64"/>
      <c r="N313" s="64"/>
      <c r="O313" s="64"/>
      <c r="P313" s="64"/>
      <c r="Q313" s="64"/>
      <c r="R313" s="64"/>
      <c r="S313" s="64"/>
      <c r="T313" s="64">
        <v>0.2</v>
      </c>
      <c r="U313" s="64">
        <v>0.3</v>
      </c>
      <c r="V313" s="64">
        <v>0.5</v>
      </c>
      <c r="W313" s="64">
        <v>1</v>
      </c>
      <c r="X313" s="65">
        <v>1</v>
      </c>
      <c r="Y313" s="4">
        <f t="shared" si="28"/>
        <v>2</v>
      </c>
      <c r="Z313" s="68">
        <v>2</v>
      </c>
      <c r="AA313" s="4">
        <f t="shared" si="26"/>
        <v>1.9</v>
      </c>
      <c r="AB313" s="69">
        <f>(Z313-AA313)/AA313</f>
        <v>0.052631578947368474</v>
      </c>
    </row>
    <row r="314" spans="1:28" s="62" customFormat="1" ht="13.5" customHeight="1">
      <c r="A314" s="3">
        <v>66</v>
      </c>
      <c r="B314" s="14" t="s">
        <v>39</v>
      </c>
      <c r="C314" s="31" t="s">
        <v>249</v>
      </c>
      <c r="D314" s="63">
        <v>1995</v>
      </c>
      <c r="E314" s="63">
        <v>1</v>
      </c>
      <c r="F314" s="63"/>
      <c r="G314" s="63"/>
      <c r="H314" s="63"/>
      <c r="I314" s="63"/>
      <c r="J314" s="121"/>
      <c r="K314" s="64"/>
      <c r="L314" s="64"/>
      <c r="M314" s="64"/>
      <c r="N314" s="64"/>
      <c r="O314" s="64"/>
      <c r="P314" s="64"/>
      <c r="Q314" s="64"/>
      <c r="R314" s="64"/>
      <c r="S314" s="64">
        <v>0.2</v>
      </c>
      <c r="T314" s="64">
        <v>0.2</v>
      </c>
      <c r="U314" s="64">
        <v>0.5</v>
      </c>
      <c r="V314" s="64">
        <v>0.5</v>
      </c>
      <c r="W314" s="64">
        <v>2.3</v>
      </c>
      <c r="X314" s="65">
        <v>1</v>
      </c>
      <c r="Y314" s="4">
        <f t="shared" si="28"/>
        <v>3.6999999999999997</v>
      </c>
      <c r="Z314" s="68">
        <v>5</v>
      </c>
      <c r="AA314" s="4">
        <f t="shared" si="26"/>
        <v>3.5149999999999997</v>
      </c>
      <c r="AB314" s="69">
        <f t="shared" si="24"/>
        <v>0.42247510668563315</v>
      </c>
    </row>
    <row r="315" spans="1:28" s="62" customFormat="1" ht="13.5" customHeight="1">
      <c r="A315" s="3">
        <v>67</v>
      </c>
      <c r="B315" s="14" t="s">
        <v>39</v>
      </c>
      <c r="C315" s="31" t="s">
        <v>250</v>
      </c>
      <c r="D315" s="63">
        <v>1995</v>
      </c>
      <c r="E315" s="63"/>
      <c r="F315" s="63"/>
      <c r="G315" s="63">
        <v>1</v>
      </c>
      <c r="H315" s="63"/>
      <c r="I315" s="63"/>
      <c r="J315" s="121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>
        <v>5</v>
      </c>
      <c r="X315" s="65">
        <v>1</v>
      </c>
      <c r="Y315" s="4">
        <f t="shared" si="28"/>
        <v>5</v>
      </c>
      <c r="Z315" s="68">
        <v>15</v>
      </c>
      <c r="AA315" s="4">
        <f t="shared" si="26"/>
        <v>4.75</v>
      </c>
      <c r="AB315" s="69">
        <f t="shared" si="24"/>
        <v>2.1578947368421053</v>
      </c>
    </row>
    <row r="316" spans="1:28" s="62" customFormat="1" ht="13.5" customHeight="1">
      <c r="A316" s="3">
        <v>68</v>
      </c>
      <c r="B316" s="14" t="s">
        <v>39</v>
      </c>
      <c r="C316" s="31" t="s">
        <v>292</v>
      </c>
      <c r="D316" s="63">
        <v>1995</v>
      </c>
      <c r="E316" s="63">
        <v>1</v>
      </c>
      <c r="F316" s="63"/>
      <c r="G316" s="63"/>
      <c r="H316" s="63"/>
      <c r="I316" s="63"/>
      <c r="J316" s="121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>
        <v>0.2</v>
      </c>
      <c r="W316" s="64">
        <v>0.5</v>
      </c>
      <c r="X316" s="65">
        <v>1</v>
      </c>
      <c r="Y316" s="4">
        <f t="shared" si="28"/>
        <v>0.7</v>
      </c>
      <c r="Z316" s="68">
        <v>1.5</v>
      </c>
      <c r="AA316" s="4">
        <f t="shared" si="26"/>
        <v>0.6649999999999999</v>
      </c>
      <c r="AB316" s="69">
        <f>(Z316-AA316)/AA316</f>
        <v>1.2556390977443612</v>
      </c>
    </row>
    <row r="317" spans="1:28" s="62" customFormat="1" ht="13.5" customHeight="1">
      <c r="A317" s="3">
        <v>69</v>
      </c>
      <c r="B317" s="14" t="s">
        <v>39</v>
      </c>
      <c r="C317" s="31" t="s">
        <v>251</v>
      </c>
      <c r="D317" s="63">
        <v>1995</v>
      </c>
      <c r="E317" s="63">
        <v>1</v>
      </c>
      <c r="F317" s="63"/>
      <c r="G317" s="63"/>
      <c r="H317" s="63"/>
      <c r="I317" s="63"/>
      <c r="J317" s="121"/>
      <c r="K317" s="64"/>
      <c r="L317" s="64"/>
      <c r="M317" s="64"/>
      <c r="N317" s="64"/>
      <c r="O317" s="64"/>
      <c r="P317" s="64"/>
      <c r="Q317" s="64"/>
      <c r="R317" s="64"/>
      <c r="S317" s="64"/>
      <c r="T317" s="64">
        <v>0.2</v>
      </c>
      <c r="U317" s="64">
        <v>0.2</v>
      </c>
      <c r="V317" s="64">
        <v>0.5</v>
      </c>
      <c r="W317" s="64">
        <v>1</v>
      </c>
      <c r="X317" s="65">
        <v>1</v>
      </c>
      <c r="Y317" s="4">
        <f t="shared" si="28"/>
        <v>1.9</v>
      </c>
      <c r="Z317" s="68">
        <v>3</v>
      </c>
      <c r="AA317" s="4">
        <f t="shared" si="26"/>
        <v>1.805</v>
      </c>
      <c r="AB317" s="69">
        <f t="shared" si="24"/>
        <v>0.6620498614958449</v>
      </c>
    </row>
    <row r="318" spans="1:28" s="62" customFormat="1" ht="13.5" customHeight="1">
      <c r="A318" s="3">
        <v>70</v>
      </c>
      <c r="B318" s="14" t="s">
        <v>39</v>
      </c>
      <c r="C318" s="31" t="s">
        <v>256</v>
      </c>
      <c r="D318" s="63">
        <v>1995</v>
      </c>
      <c r="E318" s="63">
        <v>1</v>
      </c>
      <c r="F318" s="63"/>
      <c r="G318" s="63"/>
      <c r="H318" s="63"/>
      <c r="I318" s="63"/>
      <c r="J318" s="121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>
        <v>0.2</v>
      </c>
      <c r="W318" s="64">
        <v>2.9</v>
      </c>
      <c r="X318" s="65">
        <v>1</v>
      </c>
      <c r="Y318" s="4">
        <f t="shared" si="28"/>
        <v>3.1</v>
      </c>
      <c r="Z318" s="68">
        <v>4</v>
      </c>
      <c r="AA318" s="4">
        <f t="shared" si="26"/>
        <v>2.945</v>
      </c>
      <c r="AB318" s="69">
        <f t="shared" si="24"/>
        <v>0.3582342954159593</v>
      </c>
    </row>
    <row r="319" spans="1:28" s="62" customFormat="1" ht="13.5" customHeight="1">
      <c r="A319" s="3">
        <v>71</v>
      </c>
      <c r="B319" s="14" t="s">
        <v>39</v>
      </c>
      <c r="C319" s="31" t="s">
        <v>231</v>
      </c>
      <c r="D319" s="63">
        <v>1995</v>
      </c>
      <c r="E319" s="37">
        <v>1</v>
      </c>
      <c r="F319" s="63"/>
      <c r="G319" s="63"/>
      <c r="H319" s="63"/>
      <c r="I319" s="63"/>
      <c r="J319" s="121"/>
      <c r="K319" s="64"/>
      <c r="L319" s="64"/>
      <c r="M319" s="64"/>
      <c r="N319" s="64"/>
      <c r="O319" s="64"/>
      <c r="P319" s="64">
        <v>0.1</v>
      </c>
      <c r="Q319" s="64">
        <v>0.2</v>
      </c>
      <c r="R319" s="64">
        <v>0.2</v>
      </c>
      <c r="S319" s="64">
        <v>0.5</v>
      </c>
      <c r="T319" s="64">
        <v>0.5</v>
      </c>
      <c r="U319" s="64">
        <v>0.6</v>
      </c>
      <c r="V319" s="64">
        <v>1</v>
      </c>
      <c r="W319" s="64">
        <v>1</v>
      </c>
      <c r="X319" s="65">
        <v>1</v>
      </c>
      <c r="Y319" s="4">
        <f t="shared" si="28"/>
        <v>4.1</v>
      </c>
      <c r="Z319" s="68">
        <v>6</v>
      </c>
      <c r="AA319" s="4">
        <f t="shared" si="26"/>
        <v>3.8949999999999996</v>
      </c>
      <c r="AB319" s="69">
        <f>(Z319-AA319)/AA319</f>
        <v>0.5404364569961491</v>
      </c>
    </row>
    <row r="320" spans="1:28" s="62" customFormat="1" ht="13.5" customHeight="1">
      <c r="A320" s="3">
        <v>72</v>
      </c>
      <c r="B320" s="14" t="s">
        <v>39</v>
      </c>
      <c r="C320" s="31" t="s">
        <v>231</v>
      </c>
      <c r="D320" s="63">
        <v>1995</v>
      </c>
      <c r="E320" s="37">
        <v>1</v>
      </c>
      <c r="F320" s="63"/>
      <c r="G320" s="63"/>
      <c r="H320" s="63"/>
      <c r="I320" s="63"/>
      <c r="J320" s="121"/>
      <c r="K320" s="64"/>
      <c r="L320" s="64"/>
      <c r="M320" s="64"/>
      <c r="N320" s="64"/>
      <c r="O320" s="64"/>
      <c r="P320" s="64">
        <v>0.1</v>
      </c>
      <c r="Q320" s="64">
        <v>0.2</v>
      </c>
      <c r="R320" s="64">
        <v>0.2</v>
      </c>
      <c r="S320" s="64">
        <v>0.5</v>
      </c>
      <c r="T320" s="64">
        <v>0.5</v>
      </c>
      <c r="U320" s="64">
        <v>0.6</v>
      </c>
      <c r="V320" s="64">
        <v>1</v>
      </c>
      <c r="W320" s="64">
        <v>1</v>
      </c>
      <c r="X320" s="65">
        <v>1</v>
      </c>
      <c r="Y320" s="4">
        <f t="shared" si="28"/>
        <v>4.1</v>
      </c>
      <c r="Z320" s="68">
        <v>5</v>
      </c>
      <c r="AA320" s="4">
        <f aca="true" t="shared" si="29" ref="AA320:AA354">$C$528*Y320</f>
        <v>3.8949999999999996</v>
      </c>
      <c r="AB320" s="69">
        <f>(Z320-AA320)/AA320</f>
        <v>0.2836970474967909</v>
      </c>
    </row>
    <row r="321" spans="1:28" s="62" customFormat="1" ht="13.5" customHeight="1">
      <c r="A321" s="3">
        <v>73</v>
      </c>
      <c r="B321" s="14" t="s">
        <v>39</v>
      </c>
      <c r="C321" s="31" t="s">
        <v>252</v>
      </c>
      <c r="D321" s="63">
        <v>1995</v>
      </c>
      <c r="E321" s="37">
        <v>1</v>
      </c>
      <c r="F321" s="63"/>
      <c r="G321" s="63"/>
      <c r="H321" s="63"/>
      <c r="I321" s="63"/>
      <c r="J321" s="121"/>
      <c r="K321" s="64"/>
      <c r="L321" s="64"/>
      <c r="M321" s="64"/>
      <c r="N321" s="64"/>
      <c r="O321" s="64"/>
      <c r="P321" s="64"/>
      <c r="Q321" s="64"/>
      <c r="R321" s="64">
        <v>0.1</v>
      </c>
      <c r="S321" s="64">
        <v>0.2</v>
      </c>
      <c r="T321" s="64">
        <v>0.2</v>
      </c>
      <c r="U321" s="64">
        <v>0.5</v>
      </c>
      <c r="V321" s="64">
        <v>0.5</v>
      </c>
      <c r="W321" s="64">
        <v>2.9</v>
      </c>
      <c r="X321" s="65">
        <v>1</v>
      </c>
      <c r="Y321" s="4">
        <f t="shared" si="28"/>
        <v>4.4</v>
      </c>
      <c r="Z321" s="68">
        <v>8</v>
      </c>
      <c r="AA321" s="4">
        <f t="shared" si="29"/>
        <v>4.18</v>
      </c>
      <c r="AB321" s="69">
        <f t="shared" si="24"/>
        <v>0.9138755980861245</v>
      </c>
    </row>
    <row r="322" spans="1:28" s="62" customFormat="1" ht="13.5" customHeight="1">
      <c r="A322" s="3">
        <v>74</v>
      </c>
      <c r="B322" s="14" t="s">
        <v>39</v>
      </c>
      <c r="C322" s="31" t="s">
        <v>253</v>
      </c>
      <c r="D322" s="63">
        <v>1995</v>
      </c>
      <c r="E322" s="37">
        <v>1</v>
      </c>
      <c r="F322" s="63"/>
      <c r="G322" s="63"/>
      <c r="H322" s="63"/>
      <c r="I322" s="63"/>
      <c r="J322" s="121"/>
      <c r="K322" s="64"/>
      <c r="L322" s="64"/>
      <c r="M322" s="64"/>
      <c r="N322" s="64"/>
      <c r="O322" s="64"/>
      <c r="P322" s="64"/>
      <c r="Q322" s="64"/>
      <c r="R322" s="64"/>
      <c r="S322" s="64"/>
      <c r="T322" s="64">
        <v>0.2</v>
      </c>
      <c r="U322" s="64">
        <v>0.5</v>
      </c>
      <c r="V322" s="64">
        <v>0.6</v>
      </c>
      <c r="W322" s="64">
        <v>1</v>
      </c>
      <c r="X322" s="65">
        <v>1</v>
      </c>
      <c r="Y322" s="4">
        <f t="shared" si="28"/>
        <v>2.3</v>
      </c>
      <c r="Z322" s="68">
        <v>3</v>
      </c>
      <c r="AA322" s="4">
        <f t="shared" si="29"/>
        <v>2.1849999999999996</v>
      </c>
      <c r="AB322" s="69">
        <f t="shared" si="24"/>
        <v>0.3729977116704808</v>
      </c>
    </row>
    <row r="323" spans="1:28" ht="13.5" customHeight="1">
      <c r="A323" s="3">
        <v>75</v>
      </c>
      <c r="B323" s="14" t="s">
        <v>39</v>
      </c>
      <c r="C323" s="31" t="s">
        <v>144</v>
      </c>
      <c r="D323" s="3">
        <v>1995</v>
      </c>
      <c r="E323" s="6">
        <v>1</v>
      </c>
      <c r="G323" s="6"/>
      <c r="H323" s="6"/>
      <c r="J323" s="113"/>
      <c r="K323" s="18"/>
      <c r="L323" s="18"/>
      <c r="M323" s="18"/>
      <c r="N323" s="18"/>
      <c r="O323" s="18"/>
      <c r="P323" s="18"/>
      <c r="Q323" s="17"/>
      <c r="R323" s="17"/>
      <c r="S323" s="17"/>
      <c r="T323" s="17">
        <v>0.2</v>
      </c>
      <c r="U323" s="17">
        <v>0.5</v>
      </c>
      <c r="V323" s="17">
        <v>0.6</v>
      </c>
      <c r="W323" s="47">
        <v>2.9</v>
      </c>
      <c r="X323" s="9">
        <v>1</v>
      </c>
      <c r="Y323" s="4">
        <f t="shared" si="28"/>
        <v>4.199999999999999</v>
      </c>
      <c r="Z323" s="4">
        <v>8</v>
      </c>
      <c r="AA323" s="4">
        <f t="shared" si="29"/>
        <v>3.9899999999999993</v>
      </c>
      <c r="AB323" s="38">
        <f t="shared" si="24"/>
        <v>1.0050125313283211</v>
      </c>
    </row>
    <row r="324" spans="1:28" ht="13.5" customHeight="1">
      <c r="A324" s="3">
        <v>76</v>
      </c>
      <c r="B324" s="14" t="s">
        <v>39</v>
      </c>
      <c r="C324" s="31" t="s">
        <v>293</v>
      </c>
      <c r="D324" s="3">
        <v>1995</v>
      </c>
      <c r="E324" s="6">
        <v>1</v>
      </c>
      <c r="G324" s="6"/>
      <c r="H324" s="6"/>
      <c r="J324" s="113"/>
      <c r="K324" s="18"/>
      <c r="L324" s="18"/>
      <c r="M324" s="18"/>
      <c r="N324" s="18"/>
      <c r="O324" s="18"/>
      <c r="P324" s="18"/>
      <c r="Q324" s="17"/>
      <c r="R324" s="17"/>
      <c r="S324" s="17">
        <v>0.2</v>
      </c>
      <c r="T324" s="17">
        <v>0.2</v>
      </c>
      <c r="U324" s="17">
        <v>0.3</v>
      </c>
      <c r="V324" s="17">
        <v>0.5</v>
      </c>
      <c r="W324" s="47">
        <v>1</v>
      </c>
      <c r="X324" s="9">
        <v>1</v>
      </c>
      <c r="Y324" s="4">
        <f t="shared" si="28"/>
        <v>2.2</v>
      </c>
      <c r="Z324" s="4">
        <v>3</v>
      </c>
      <c r="AA324" s="4">
        <f t="shared" si="29"/>
        <v>2.09</v>
      </c>
      <c r="AB324" s="38">
        <f t="shared" si="24"/>
        <v>0.4354066985645934</v>
      </c>
    </row>
    <row r="325" spans="1:28" ht="13.5" customHeight="1">
      <c r="A325" s="3">
        <v>77</v>
      </c>
      <c r="B325" s="14" t="s">
        <v>39</v>
      </c>
      <c r="C325" s="31" t="s">
        <v>363</v>
      </c>
      <c r="D325" s="3">
        <v>1995</v>
      </c>
      <c r="E325" s="6"/>
      <c r="G325" s="6"/>
      <c r="H325" s="6"/>
      <c r="I325" s="3">
        <v>3</v>
      </c>
      <c r="J325" s="113"/>
      <c r="K325" s="18"/>
      <c r="L325" s="18"/>
      <c r="M325" s="18"/>
      <c r="N325" s="18"/>
      <c r="O325" s="18"/>
      <c r="P325" s="18"/>
      <c r="Q325" s="17"/>
      <c r="R325" s="17"/>
      <c r="S325" s="17"/>
      <c r="T325" s="17"/>
      <c r="U325" s="17"/>
      <c r="V325" s="147">
        <v>240</v>
      </c>
      <c r="W325" s="147"/>
      <c r="X325" s="9">
        <v>1</v>
      </c>
      <c r="Y325" s="4">
        <f>SUM(J325:W325)*X325*SUM(E325:I325)</f>
        <v>720</v>
      </c>
      <c r="Z325" s="4">
        <v>600</v>
      </c>
      <c r="AA325" s="4">
        <f>Y325</f>
        <v>720</v>
      </c>
      <c r="AB325" s="38">
        <f t="shared" si="24"/>
        <v>-0.16666666666666666</v>
      </c>
    </row>
    <row r="326" spans="1:28" ht="13.5" customHeight="1">
      <c r="A326" s="3">
        <v>78</v>
      </c>
      <c r="B326" s="14" t="s">
        <v>39</v>
      </c>
      <c r="C326" s="31" t="s">
        <v>254</v>
      </c>
      <c r="D326" s="3">
        <v>1996</v>
      </c>
      <c r="E326" s="6">
        <v>1</v>
      </c>
      <c r="G326" s="6"/>
      <c r="H326" s="6"/>
      <c r="J326" s="113"/>
      <c r="K326" s="18"/>
      <c r="L326" s="18"/>
      <c r="M326" s="18"/>
      <c r="N326" s="18"/>
      <c r="O326" s="18"/>
      <c r="P326" s="18"/>
      <c r="Q326" s="17"/>
      <c r="R326" s="17"/>
      <c r="S326" s="17"/>
      <c r="T326" s="17">
        <v>0.1</v>
      </c>
      <c r="U326" s="17">
        <v>0.2</v>
      </c>
      <c r="V326" s="17">
        <v>0.5</v>
      </c>
      <c r="W326" s="47">
        <v>1</v>
      </c>
      <c r="X326" s="9">
        <v>1</v>
      </c>
      <c r="Y326" s="4">
        <f t="shared" si="28"/>
        <v>1.8</v>
      </c>
      <c r="Z326" s="4">
        <v>3</v>
      </c>
      <c r="AA326" s="4">
        <f t="shared" si="29"/>
        <v>1.71</v>
      </c>
      <c r="AB326" s="38">
        <f t="shared" si="24"/>
        <v>0.7543859649122807</v>
      </c>
    </row>
    <row r="327" spans="1:28" ht="13.5" customHeight="1">
      <c r="A327" s="3">
        <v>79</v>
      </c>
      <c r="B327" s="14" t="s">
        <v>39</v>
      </c>
      <c r="C327" s="31" t="s">
        <v>255</v>
      </c>
      <c r="D327" s="3">
        <v>1996</v>
      </c>
      <c r="E327" s="6"/>
      <c r="G327" s="6">
        <v>1</v>
      </c>
      <c r="H327" s="6"/>
      <c r="J327" s="113"/>
      <c r="K327" s="18"/>
      <c r="L327" s="18"/>
      <c r="M327" s="18"/>
      <c r="N327" s="18"/>
      <c r="O327" s="18"/>
      <c r="P327" s="18"/>
      <c r="Q327" s="17"/>
      <c r="R327" s="17"/>
      <c r="S327" s="17"/>
      <c r="T327" s="17"/>
      <c r="U327" s="17"/>
      <c r="V327" s="17"/>
      <c r="W327" s="47">
        <v>5</v>
      </c>
      <c r="X327" s="9">
        <v>1</v>
      </c>
      <c r="Y327" s="4">
        <f t="shared" si="28"/>
        <v>5</v>
      </c>
      <c r="Z327" s="4">
        <v>25</v>
      </c>
      <c r="AA327" s="4">
        <f t="shared" si="29"/>
        <v>4.75</v>
      </c>
      <c r="AB327" s="38">
        <f t="shared" si="24"/>
        <v>4.2631578947368425</v>
      </c>
    </row>
    <row r="328" spans="1:28" ht="13.5" customHeight="1">
      <c r="A328" s="3">
        <v>80</v>
      </c>
      <c r="B328" s="14" t="s">
        <v>39</v>
      </c>
      <c r="C328" s="31" t="s">
        <v>145</v>
      </c>
      <c r="D328" s="3">
        <v>1996</v>
      </c>
      <c r="E328" s="6">
        <v>1</v>
      </c>
      <c r="G328" s="6"/>
      <c r="H328" s="6"/>
      <c r="J328" s="113"/>
      <c r="K328" s="18"/>
      <c r="L328" s="18"/>
      <c r="M328" s="18"/>
      <c r="N328" s="18"/>
      <c r="O328" s="18"/>
      <c r="P328" s="18"/>
      <c r="Q328" s="17"/>
      <c r="R328" s="17">
        <v>0.2</v>
      </c>
      <c r="S328" s="17">
        <v>0.2</v>
      </c>
      <c r="T328" s="17">
        <v>0.4</v>
      </c>
      <c r="U328" s="17">
        <v>0.5</v>
      </c>
      <c r="V328" s="17">
        <v>0.5</v>
      </c>
      <c r="W328" s="47">
        <v>2.3</v>
      </c>
      <c r="X328" s="9">
        <v>1</v>
      </c>
      <c r="Y328" s="4">
        <f t="shared" si="28"/>
        <v>4.1</v>
      </c>
      <c r="Z328" s="4">
        <v>8</v>
      </c>
      <c r="AA328" s="4">
        <f t="shared" si="29"/>
        <v>3.8949999999999996</v>
      </c>
      <c r="AB328" s="38">
        <f t="shared" si="24"/>
        <v>1.0539152759948653</v>
      </c>
    </row>
    <row r="329" spans="1:28" ht="13.5" customHeight="1">
      <c r="A329" s="3">
        <v>81</v>
      </c>
      <c r="B329" s="14" t="s">
        <v>39</v>
      </c>
      <c r="C329" s="31" t="s">
        <v>319</v>
      </c>
      <c r="D329" s="3">
        <v>1996</v>
      </c>
      <c r="E329" s="6">
        <v>1</v>
      </c>
      <c r="G329" s="6"/>
      <c r="H329" s="6"/>
      <c r="J329" s="113"/>
      <c r="K329" s="18"/>
      <c r="L329" s="18"/>
      <c r="M329" s="18"/>
      <c r="N329" s="18"/>
      <c r="O329" s="18"/>
      <c r="P329" s="18"/>
      <c r="Q329" s="17"/>
      <c r="R329" s="17">
        <v>0.2</v>
      </c>
      <c r="S329" s="17">
        <v>0.2</v>
      </c>
      <c r="T329" s="17">
        <v>0.5</v>
      </c>
      <c r="U329" s="17">
        <v>0.5</v>
      </c>
      <c r="V329" s="17">
        <v>1</v>
      </c>
      <c r="W329" s="47">
        <v>1</v>
      </c>
      <c r="X329" s="9">
        <v>2</v>
      </c>
      <c r="Y329" s="4">
        <f t="shared" si="28"/>
        <v>6.8</v>
      </c>
      <c r="Z329" s="4">
        <v>14</v>
      </c>
      <c r="AA329" s="4">
        <f>$C$528*Y329</f>
        <v>6.46</v>
      </c>
      <c r="AB329" s="38">
        <f>(Z329-AA329)/AA329</f>
        <v>1.1671826625386996</v>
      </c>
    </row>
    <row r="330" spans="1:28" ht="13.5" customHeight="1">
      <c r="A330" s="3">
        <v>82</v>
      </c>
      <c r="B330" s="14" t="s">
        <v>39</v>
      </c>
      <c r="C330" s="31" t="s">
        <v>257</v>
      </c>
      <c r="D330" s="3">
        <v>1996</v>
      </c>
      <c r="E330" s="6">
        <v>1</v>
      </c>
      <c r="G330" s="6"/>
      <c r="H330" s="6"/>
      <c r="J330" s="113"/>
      <c r="K330" s="18"/>
      <c r="L330" s="18"/>
      <c r="M330" s="18"/>
      <c r="N330" s="18"/>
      <c r="O330" s="18"/>
      <c r="P330" s="18"/>
      <c r="Q330" s="17"/>
      <c r="R330" s="17"/>
      <c r="S330" s="17"/>
      <c r="T330" s="17"/>
      <c r="U330" s="17"/>
      <c r="V330" s="17"/>
      <c r="W330" s="47">
        <v>1</v>
      </c>
      <c r="X330" s="9">
        <v>2</v>
      </c>
      <c r="Y330" s="4">
        <f t="shared" si="28"/>
        <v>2</v>
      </c>
      <c r="Z330" s="4">
        <v>3</v>
      </c>
      <c r="AA330" s="4">
        <f t="shared" si="29"/>
        <v>1.9</v>
      </c>
      <c r="AB330" s="38">
        <f t="shared" si="24"/>
        <v>0.5789473684210527</v>
      </c>
    </row>
    <row r="331" spans="1:28" ht="13.5" customHeight="1">
      <c r="A331" s="3">
        <v>83</v>
      </c>
      <c r="B331" s="14" t="s">
        <v>39</v>
      </c>
      <c r="C331" s="31" t="s">
        <v>294</v>
      </c>
      <c r="D331" s="3">
        <v>1996</v>
      </c>
      <c r="E331" s="6">
        <v>1</v>
      </c>
      <c r="G331" s="6"/>
      <c r="H331" s="6"/>
      <c r="J331" s="113"/>
      <c r="K331" s="18"/>
      <c r="L331" s="18"/>
      <c r="M331" s="18"/>
      <c r="N331" s="18"/>
      <c r="O331" s="18"/>
      <c r="P331" s="18"/>
      <c r="Q331" s="17"/>
      <c r="R331" s="17"/>
      <c r="S331" s="17"/>
      <c r="T331" s="17">
        <v>0.2</v>
      </c>
      <c r="U331" s="17">
        <v>0.5</v>
      </c>
      <c r="V331" s="17">
        <v>0.5</v>
      </c>
      <c r="W331" s="47">
        <v>1</v>
      </c>
      <c r="X331" s="9">
        <v>1</v>
      </c>
      <c r="Y331" s="4">
        <f t="shared" si="28"/>
        <v>2.2</v>
      </c>
      <c r="Z331" s="4">
        <v>2.5</v>
      </c>
      <c r="AA331" s="4">
        <f t="shared" si="29"/>
        <v>2.09</v>
      </c>
      <c r="AB331" s="38">
        <f>(Z331-AA331)/AA331</f>
        <v>0.19617224880382783</v>
      </c>
    </row>
    <row r="332" spans="1:28" ht="13.5" customHeight="1">
      <c r="A332" s="3">
        <v>84</v>
      </c>
      <c r="B332" s="14" t="s">
        <v>39</v>
      </c>
      <c r="C332" s="31" t="s">
        <v>295</v>
      </c>
      <c r="D332" s="3">
        <v>1996</v>
      </c>
      <c r="E332" s="6">
        <v>1</v>
      </c>
      <c r="G332" s="6"/>
      <c r="H332" s="6"/>
      <c r="J332" s="113"/>
      <c r="K332" s="18"/>
      <c r="L332" s="18"/>
      <c r="M332" s="18"/>
      <c r="N332" s="18"/>
      <c r="O332" s="18"/>
      <c r="P332" s="18"/>
      <c r="Q332" s="17"/>
      <c r="R332" s="17"/>
      <c r="S332" s="17"/>
      <c r="T332" s="17"/>
      <c r="U332" s="17"/>
      <c r="V332" s="17"/>
      <c r="W332" s="47">
        <v>0.2</v>
      </c>
      <c r="X332" s="9">
        <v>1</v>
      </c>
      <c r="Y332" s="4">
        <f t="shared" si="28"/>
        <v>0.2</v>
      </c>
      <c r="Z332" s="4">
        <v>1</v>
      </c>
      <c r="AA332" s="4">
        <f t="shared" si="29"/>
        <v>0.19</v>
      </c>
      <c r="AB332" s="38">
        <f>(Z332-AA332)/AA332</f>
        <v>4.2631578947368425</v>
      </c>
    </row>
    <row r="333" spans="1:28" ht="13.5" customHeight="1">
      <c r="A333" s="3">
        <v>85</v>
      </c>
      <c r="B333" s="14" t="s">
        <v>39</v>
      </c>
      <c r="C333" s="31" t="s">
        <v>296</v>
      </c>
      <c r="D333" s="3">
        <v>1996</v>
      </c>
      <c r="E333" s="6">
        <v>1</v>
      </c>
      <c r="G333" s="6"/>
      <c r="H333" s="6"/>
      <c r="J333" s="113"/>
      <c r="K333" s="18"/>
      <c r="L333" s="18"/>
      <c r="M333" s="18"/>
      <c r="N333" s="18"/>
      <c r="O333" s="18"/>
      <c r="P333" s="18"/>
      <c r="Q333" s="17"/>
      <c r="R333" s="17"/>
      <c r="S333" s="17"/>
      <c r="T333" s="17"/>
      <c r="U333" s="17"/>
      <c r="V333" s="17">
        <v>0.2</v>
      </c>
      <c r="W333" s="47">
        <v>0.5</v>
      </c>
      <c r="X333" s="9">
        <v>1</v>
      </c>
      <c r="Y333" s="4">
        <f t="shared" si="28"/>
        <v>0.7</v>
      </c>
      <c r="Z333" s="4">
        <v>2</v>
      </c>
      <c r="AA333" s="4">
        <f t="shared" si="29"/>
        <v>0.6649999999999999</v>
      </c>
      <c r="AB333" s="38">
        <f>(Z333-AA333)/AA333</f>
        <v>2.0075187969924815</v>
      </c>
    </row>
    <row r="334" spans="1:28" ht="13.5" customHeight="1">
      <c r="A334" s="3">
        <v>86</v>
      </c>
      <c r="B334" s="14" t="s">
        <v>39</v>
      </c>
      <c r="C334" s="31" t="s">
        <v>297</v>
      </c>
      <c r="D334" s="3">
        <v>1996</v>
      </c>
      <c r="E334" s="6">
        <v>1</v>
      </c>
      <c r="G334" s="6"/>
      <c r="H334" s="6"/>
      <c r="J334" s="113"/>
      <c r="K334" s="18"/>
      <c r="L334" s="18"/>
      <c r="M334" s="18"/>
      <c r="N334" s="18"/>
      <c r="O334" s="18"/>
      <c r="P334" s="18"/>
      <c r="Q334" s="17"/>
      <c r="R334" s="17"/>
      <c r="S334" s="17"/>
      <c r="T334" s="17">
        <v>0.2</v>
      </c>
      <c r="U334" s="17">
        <v>0.2</v>
      </c>
      <c r="V334" s="17">
        <v>0.5</v>
      </c>
      <c r="W334" s="47">
        <v>1</v>
      </c>
      <c r="X334" s="9">
        <v>1</v>
      </c>
      <c r="Y334" s="4">
        <f t="shared" si="28"/>
        <v>1.9</v>
      </c>
      <c r="Z334" s="4">
        <v>2.5</v>
      </c>
      <c r="AA334" s="4">
        <f t="shared" si="29"/>
        <v>1.805</v>
      </c>
      <c r="AB334" s="38">
        <f>(Z334-AA334)/AA334</f>
        <v>0.38504155124653744</v>
      </c>
    </row>
    <row r="335" spans="1:28" ht="13.5" customHeight="1">
      <c r="A335" s="3">
        <v>87</v>
      </c>
      <c r="B335" s="14" t="s">
        <v>39</v>
      </c>
      <c r="C335" s="31" t="s">
        <v>298</v>
      </c>
      <c r="D335" s="3">
        <v>1996</v>
      </c>
      <c r="E335" s="6">
        <v>1</v>
      </c>
      <c r="G335" s="6"/>
      <c r="H335" s="6"/>
      <c r="J335" s="113"/>
      <c r="K335" s="18"/>
      <c r="L335" s="18"/>
      <c r="M335" s="18"/>
      <c r="N335" s="18"/>
      <c r="O335" s="18"/>
      <c r="P335" s="18"/>
      <c r="Q335" s="17"/>
      <c r="R335" s="17"/>
      <c r="S335" s="17"/>
      <c r="T335" s="17">
        <v>0.2</v>
      </c>
      <c r="U335" s="17">
        <v>0.5</v>
      </c>
      <c r="V335" s="17">
        <v>0.5</v>
      </c>
      <c r="W335" s="47">
        <v>1</v>
      </c>
      <c r="X335" s="9">
        <v>1</v>
      </c>
      <c r="Y335" s="4">
        <f t="shared" si="28"/>
        <v>2.2</v>
      </c>
      <c r="Z335" s="4">
        <v>2.5</v>
      </c>
      <c r="AA335" s="4">
        <f t="shared" si="29"/>
        <v>2.09</v>
      </c>
      <c r="AB335" s="38">
        <f>(Z335-AA335)/AA335</f>
        <v>0.19617224880382783</v>
      </c>
    </row>
    <row r="336" spans="1:28" ht="13.5" customHeight="1">
      <c r="A336" s="3">
        <v>88</v>
      </c>
      <c r="B336" s="14" t="s">
        <v>39</v>
      </c>
      <c r="C336" s="31" t="s">
        <v>258</v>
      </c>
      <c r="D336" s="3">
        <v>1996</v>
      </c>
      <c r="E336" s="6">
        <v>1</v>
      </c>
      <c r="G336" s="6"/>
      <c r="H336" s="6"/>
      <c r="J336" s="113"/>
      <c r="K336" s="18"/>
      <c r="L336" s="18"/>
      <c r="M336" s="18"/>
      <c r="N336" s="18"/>
      <c r="O336" s="18"/>
      <c r="P336" s="18"/>
      <c r="Q336" s="17"/>
      <c r="R336" s="17"/>
      <c r="S336" s="162">
        <v>0.15</v>
      </c>
      <c r="T336" s="162"/>
      <c r="U336" s="17">
        <v>0.2</v>
      </c>
      <c r="V336" s="17">
        <v>0.5</v>
      </c>
      <c r="W336" s="47">
        <v>1</v>
      </c>
      <c r="X336" s="9">
        <v>1</v>
      </c>
      <c r="Y336" s="4">
        <f t="shared" si="28"/>
        <v>1.85</v>
      </c>
      <c r="Z336" s="4">
        <v>3</v>
      </c>
      <c r="AA336" s="4">
        <f t="shared" si="29"/>
        <v>1.7575</v>
      </c>
      <c r="AB336" s="38">
        <f t="shared" si="24"/>
        <v>0.7069701280227595</v>
      </c>
    </row>
    <row r="337" spans="1:28" ht="13.5" customHeight="1">
      <c r="A337" s="3">
        <v>89</v>
      </c>
      <c r="B337" s="14" t="s">
        <v>39</v>
      </c>
      <c r="C337" s="31" t="s">
        <v>146</v>
      </c>
      <c r="D337" s="3">
        <v>1996</v>
      </c>
      <c r="E337" s="6">
        <v>1</v>
      </c>
      <c r="G337" s="6"/>
      <c r="H337" s="6"/>
      <c r="J337" s="113"/>
      <c r="K337" s="18"/>
      <c r="L337" s="18"/>
      <c r="M337" s="18"/>
      <c r="N337" s="18"/>
      <c r="O337" s="18"/>
      <c r="P337" s="18"/>
      <c r="Q337" s="17"/>
      <c r="R337" s="17">
        <v>0.1</v>
      </c>
      <c r="S337" s="17">
        <v>0.2</v>
      </c>
      <c r="T337" s="17">
        <v>0.2</v>
      </c>
      <c r="U337" s="17">
        <v>0.5</v>
      </c>
      <c r="V337" s="17">
        <v>0.6</v>
      </c>
      <c r="W337" s="47">
        <v>1</v>
      </c>
      <c r="X337" s="9">
        <v>1</v>
      </c>
      <c r="Y337" s="4">
        <f t="shared" si="28"/>
        <v>2.6</v>
      </c>
      <c r="Z337" s="4">
        <v>8</v>
      </c>
      <c r="AA337" s="4">
        <f t="shared" si="29"/>
        <v>2.4699999999999998</v>
      </c>
      <c r="AB337" s="38">
        <f t="shared" si="24"/>
        <v>2.238866396761134</v>
      </c>
    </row>
    <row r="338" spans="1:28" ht="13.5" customHeight="1">
      <c r="A338" s="3">
        <v>90</v>
      </c>
      <c r="B338" s="14" t="s">
        <v>39</v>
      </c>
      <c r="C338" s="31" t="s">
        <v>147</v>
      </c>
      <c r="D338" s="3">
        <v>1996</v>
      </c>
      <c r="E338" s="6"/>
      <c r="G338" s="6">
        <v>1</v>
      </c>
      <c r="H338" s="6"/>
      <c r="J338" s="113"/>
      <c r="K338" s="18"/>
      <c r="L338" s="18"/>
      <c r="M338" s="18"/>
      <c r="N338" s="18"/>
      <c r="O338" s="18"/>
      <c r="P338" s="18"/>
      <c r="Q338" s="17"/>
      <c r="R338" s="17"/>
      <c r="S338" s="17"/>
      <c r="T338" s="17"/>
      <c r="U338" s="17"/>
      <c r="V338" s="17"/>
      <c r="W338" s="47">
        <v>5</v>
      </c>
      <c r="X338" s="9">
        <v>1</v>
      </c>
      <c r="Y338" s="4">
        <f t="shared" si="28"/>
        <v>5</v>
      </c>
      <c r="Z338" s="4">
        <v>25</v>
      </c>
      <c r="AA338" s="4">
        <f t="shared" si="29"/>
        <v>4.75</v>
      </c>
      <c r="AB338" s="38">
        <f t="shared" si="24"/>
        <v>4.2631578947368425</v>
      </c>
    </row>
    <row r="339" spans="1:28" ht="13.5" customHeight="1">
      <c r="A339" s="3">
        <v>91</v>
      </c>
      <c r="B339" s="14" t="s">
        <v>39</v>
      </c>
      <c r="C339" s="31" t="s">
        <v>259</v>
      </c>
      <c r="D339" s="3">
        <v>1996</v>
      </c>
      <c r="E339" s="6">
        <v>1</v>
      </c>
      <c r="G339" s="6"/>
      <c r="H339" s="6"/>
      <c r="J339" s="113"/>
      <c r="K339" s="18"/>
      <c r="L339" s="18"/>
      <c r="M339" s="18"/>
      <c r="N339" s="18"/>
      <c r="O339" s="18"/>
      <c r="P339" s="18"/>
      <c r="Q339" s="17"/>
      <c r="R339" s="17"/>
      <c r="S339" s="17"/>
      <c r="T339" s="17"/>
      <c r="U339" s="17"/>
      <c r="V339" s="17">
        <v>0.2</v>
      </c>
      <c r="W339" s="47">
        <v>2.9</v>
      </c>
      <c r="X339" s="9">
        <v>1</v>
      </c>
      <c r="Y339" s="4">
        <f t="shared" si="28"/>
        <v>3.1</v>
      </c>
      <c r="Z339" s="4">
        <v>3.5</v>
      </c>
      <c r="AA339" s="4">
        <f t="shared" si="29"/>
        <v>2.945</v>
      </c>
      <c r="AB339" s="38">
        <f>(Z339-AA339)/AA339</f>
        <v>0.1884550084889644</v>
      </c>
    </row>
    <row r="340" spans="1:28" ht="13.5" customHeight="1">
      <c r="A340" s="3">
        <v>92</v>
      </c>
      <c r="B340" s="14" t="s">
        <v>39</v>
      </c>
      <c r="C340" s="31" t="s">
        <v>259</v>
      </c>
      <c r="D340" s="3">
        <v>1996</v>
      </c>
      <c r="E340" s="6">
        <v>1</v>
      </c>
      <c r="G340" s="6"/>
      <c r="H340" s="6"/>
      <c r="J340" s="113"/>
      <c r="K340" s="18"/>
      <c r="L340" s="18"/>
      <c r="M340" s="18"/>
      <c r="N340" s="18"/>
      <c r="O340" s="18"/>
      <c r="P340" s="18"/>
      <c r="Q340" s="17"/>
      <c r="R340" s="17"/>
      <c r="S340" s="17"/>
      <c r="T340" s="17"/>
      <c r="U340" s="17"/>
      <c r="V340" s="17">
        <v>0.2</v>
      </c>
      <c r="W340" s="47">
        <v>2.9</v>
      </c>
      <c r="X340" s="9">
        <v>1</v>
      </c>
      <c r="Y340" s="4">
        <f t="shared" si="28"/>
        <v>3.1</v>
      </c>
      <c r="Z340" s="4">
        <v>3</v>
      </c>
      <c r="AA340" s="4">
        <f t="shared" si="29"/>
        <v>2.945</v>
      </c>
      <c r="AB340" s="38">
        <f t="shared" si="24"/>
        <v>0.018675721561969495</v>
      </c>
    </row>
    <row r="341" spans="1:28" ht="13.5" customHeight="1">
      <c r="A341" s="3">
        <v>93</v>
      </c>
      <c r="B341" s="14" t="s">
        <v>39</v>
      </c>
      <c r="C341" s="31" t="s">
        <v>148</v>
      </c>
      <c r="D341" s="3">
        <v>1996</v>
      </c>
      <c r="E341" s="6">
        <v>1</v>
      </c>
      <c r="G341" s="6"/>
      <c r="H341" s="6"/>
      <c r="J341" s="113"/>
      <c r="K341" s="18"/>
      <c r="L341" s="18"/>
      <c r="M341" s="18"/>
      <c r="N341" s="18"/>
      <c r="O341" s="18"/>
      <c r="P341" s="18"/>
      <c r="Q341" s="17"/>
      <c r="R341" s="17"/>
      <c r="S341" s="17"/>
      <c r="T341" s="17">
        <v>0.2</v>
      </c>
      <c r="U341" s="17">
        <v>0.4</v>
      </c>
      <c r="V341" s="17">
        <v>0.6</v>
      </c>
      <c r="W341" s="47">
        <v>2.9</v>
      </c>
      <c r="X341" s="9">
        <v>1</v>
      </c>
      <c r="Y341" s="4">
        <f t="shared" si="28"/>
        <v>4.1</v>
      </c>
      <c r="Z341" s="4">
        <v>9</v>
      </c>
      <c r="AA341" s="4">
        <f t="shared" si="29"/>
        <v>3.8949999999999996</v>
      </c>
      <c r="AB341" s="38">
        <f aca="true" t="shared" si="30" ref="AB341:AB387">(Z341-AA341)/AA341</f>
        <v>1.3106546854942236</v>
      </c>
    </row>
    <row r="342" spans="1:28" ht="13.5" customHeight="1">
      <c r="A342" s="3">
        <v>94</v>
      </c>
      <c r="B342" s="14" t="s">
        <v>39</v>
      </c>
      <c r="C342" s="31" t="s">
        <v>232</v>
      </c>
      <c r="D342" s="3">
        <v>1997</v>
      </c>
      <c r="E342" s="6">
        <v>1</v>
      </c>
      <c r="G342" s="6"/>
      <c r="H342" s="6"/>
      <c r="J342" s="113"/>
      <c r="K342" s="18"/>
      <c r="L342" s="18"/>
      <c r="M342" s="18"/>
      <c r="N342" s="18"/>
      <c r="O342" s="18"/>
      <c r="P342" s="18"/>
      <c r="Q342" s="17"/>
      <c r="R342" s="17"/>
      <c r="S342" s="17"/>
      <c r="T342" s="17"/>
      <c r="U342" s="17">
        <v>0.5</v>
      </c>
      <c r="V342" s="17">
        <v>1</v>
      </c>
      <c r="W342" s="47">
        <v>1.5</v>
      </c>
      <c r="X342" s="9">
        <v>2</v>
      </c>
      <c r="Y342" s="4">
        <f t="shared" si="28"/>
        <v>6</v>
      </c>
      <c r="Z342" s="4">
        <v>25</v>
      </c>
      <c r="AA342" s="4">
        <f t="shared" si="29"/>
        <v>5.699999999999999</v>
      </c>
      <c r="AB342" s="38">
        <f t="shared" si="30"/>
        <v>3.3859649122807025</v>
      </c>
    </row>
    <row r="343" spans="1:28" ht="13.5" customHeight="1">
      <c r="A343" s="3">
        <v>95</v>
      </c>
      <c r="B343" s="14" t="s">
        <v>39</v>
      </c>
      <c r="C343" s="31" t="s">
        <v>299</v>
      </c>
      <c r="D343" s="3">
        <v>1997</v>
      </c>
      <c r="E343" s="6">
        <v>1</v>
      </c>
      <c r="G343" s="6"/>
      <c r="H343" s="6"/>
      <c r="J343" s="113"/>
      <c r="K343" s="18"/>
      <c r="L343" s="18"/>
      <c r="M343" s="18"/>
      <c r="N343" s="18"/>
      <c r="O343" s="18"/>
      <c r="P343" s="18"/>
      <c r="Q343" s="17"/>
      <c r="R343" s="17"/>
      <c r="S343" s="17"/>
      <c r="T343" s="17"/>
      <c r="U343" s="17"/>
      <c r="V343" s="17">
        <v>0.5</v>
      </c>
      <c r="W343" s="47">
        <v>5.4</v>
      </c>
      <c r="X343" s="9">
        <v>1</v>
      </c>
      <c r="Y343" s="4">
        <f t="shared" si="28"/>
        <v>5.9</v>
      </c>
      <c r="Z343" s="4">
        <v>6</v>
      </c>
      <c r="AA343" s="4">
        <f t="shared" si="29"/>
        <v>5.605</v>
      </c>
      <c r="AB343" s="38">
        <f>(Z343-AA343)/AA343</f>
        <v>0.07047279214986611</v>
      </c>
    </row>
    <row r="344" spans="1:28" ht="13.5" customHeight="1">
      <c r="A344" s="3">
        <v>96</v>
      </c>
      <c r="B344" s="14" t="s">
        <v>39</v>
      </c>
      <c r="C344" s="31" t="s">
        <v>260</v>
      </c>
      <c r="D344" s="3">
        <v>1997</v>
      </c>
      <c r="E344" s="6">
        <v>1</v>
      </c>
      <c r="G344" s="6"/>
      <c r="H344" s="6"/>
      <c r="J344" s="113"/>
      <c r="K344" s="18"/>
      <c r="L344" s="18"/>
      <c r="M344" s="18"/>
      <c r="N344" s="18"/>
      <c r="O344" s="18"/>
      <c r="P344" s="18"/>
      <c r="Q344" s="17"/>
      <c r="R344" s="17"/>
      <c r="S344" s="17"/>
      <c r="T344" s="17">
        <v>0.5</v>
      </c>
      <c r="U344" s="17">
        <v>0.5</v>
      </c>
      <c r="V344" s="17">
        <v>0.5</v>
      </c>
      <c r="W344" s="47">
        <v>1.5</v>
      </c>
      <c r="X344" s="9">
        <v>1</v>
      </c>
      <c r="Y344" s="4">
        <f t="shared" si="28"/>
        <v>3</v>
      </c>
      <c r="Z344" s="4">
        <v>5</v>
      </c>
      <c r="AA344" s="4">
        <f t="shared" si="29"/>
        <v>2.8499999999999996</v>
      </c>
      <c r="AB344" s="38">
        <f t="shared" si="30"/>
        <v>0.7543859649122809</v>
      </c>
    </row>
    <row r="345" spans="1:28" ht="13.5" customHeight="1">
      <c r="A345" s="3">
        <v>97</v>
      </c>
      <c r="B345" s="14" t="s">
        <v>39</v>
      </c>
      <c r="C345" s="31" t="s">
        <v>261</v>
      </c>
      <c r="D345" s="3">
        <v>1997</v>
      </c>
      <c r="E345" s="6">
        <v>1</v>
      </c>
      <c r="G345" s="6"/>
      <c r="H345" s="6"/>
      <c r="J345" s="113"/>
      <c r="K345" s="18"/>
      <c r="L345" s="18"/>
      <c r="M345" s="18"/>
      <c r="N345" s="18"/>
      <c r="O345" s="18"/>
      <c r="P345" s="18"/>
      <c r="Q345" s="17"/>
      <c r="R345" s="17">
        <v>0.5</v>
      </c>
      <c r="S345" s="17">
        <v>0.5</v>
      </c>
      <c r="T345" s="17">
        <v>1</v>
      </c>
      <c r="U345" s="17">
        <v>1.5</v>
      </c>
      <c r="V345" s="17">
        <v>1.5</v>
      </c>
      <c r="W345" s="47">
        <v>2</v>
      </c>
      <c r="X345" s="9">
        <v>1</v>
      </c>
      <c r="Y345" s="4">
        <f t="shared" si="28"/>
        <v>7</v>
      </c>
      <c r="Z345" s="4">
        <v>8</v>
      </c>
      <c r="AA345" s="4">
        <f t="shared" si="29"/>
        <v>6.6499999999999995</v>
      </c>
      <c r="AB345" s="38">
        <f t="shared" si="30"/>
        <v>0.20300751879699258</v>
      </c>
    </row>
    <row r="346" spans="1:28" ht="13.5" customHeight="1">
      <c r="A346" s="3">
        <v>98</v>
      </c>
      <c r="B346" s="14" t="s">
        <v>39</v>
      </c>
      <c r="C346" s="31" t="s">
        <v>223</v>
      </c>
      <c r="D346" s="3">
        <v>1997</v>
      </c>
      <c r="E346" s="6">
        <v>1</v>
      </c>
      <c r="G346" s="6"/>
      <c r="H346" s="6"/>
      <c r="J346" s="113"/>
      <c r="K346" s="18"/>
      <c r="L346" s="18"/>
      <c r="M346" s="18"/>
      <c r="N346" s="18"/>
      <c r="O346" s="18"/>
      <c r="P346" s="18"/>
      <c r="Q346" s="17"/>
      <c r="R346" s="17"/>
      <c r="S346" s="17"/>
      <c r="T346" s="17"/>
      <c r="U346" s="17"/>
      <c r="V346" s="17">
        <v>0.5</v>
      </c>
      <c r="W346" s="47">
        <v>1.5</v>
      </c>
      <c r="X346" s="9">
        <v>1</v>
      </c>
      <c r="Y346" s="4">
        <f t="shared" si="28"/>
        <v>2</v>
      </c>
      <c r="Z346" s="4">
        <v>2</v>
      </c>
      <c r="AA346" s="4">
        <f t="shared" si="29"/>
        <v>1.9</v>
      </c>
      <c r="AB346" s="38">
        <f t="shared" si="30"/>
        <v>0.052631578947368474</v>
      </c>
    </row>
    <row r="347" spans="1:28" ht="13.5" customHeight="1">
      <c r="A347" s="3">
        <v>99</v>
      </c>
      <c r="B347" s="14" t="s">
        <v>39</v>
      </c>
      <c r="C347" s="31" t="s">
        <v>224</v>
      </c>
      <c r="D347" s="3">
        <v>1997</v>
      </c>
      <c r="E347" s="6"/>
      <c r="G347" s="6">
        <v>1</v>
      </c>
      <c r="H347" s="6"/>
      <c r="J347" s="113"/>
      <c r="K347" s="18"/>
      <c r="L347" s="18"/>
      <c r="M347" s="18"/>
      <c r="N347" s="18"/>
      <c r="O347" s="18"/>
      <c r="P347" s="18"/>
      <c r="Q347" s="17"/>
      <c r="R347" s="17"/>
      <c r="S347" s="17"/>
      <c r="T347" s="17"/>
      <c r="U347" s="17"/>
      <c r="V347" s="17"/>
      <c r="W347" s="47">
        <v>8</v>
      </c>
      <c r="X347" s="9">
        <v>1</v>
      </c>
      <c r="Y347" s="4">
        <f t="shared" si="28"/>
        <v>8</v>
      </c>
      <c r="Z347" s="4">
        <v>15</v>
      </c>
      <c r="AA347" s="4">
        <f t="shared" si="29"/>
        <v>7.6</v>
      </c>
      <c r="AB347" s="38">
        <f t="shared" si="30"/>
        <v>0.9736842105263159</v>
      </c>
    </row>
    <row r="348" spans="1:28" ht="13.5" customHeight="1">
      <c r="A348" s="3">
        <v>100</v>
      </c>
      <c r="B348" s="14" t="s">
        <v>39</v>
      </c>
      <c r="C348" s="31" t="s">
        <v>262</v>
      </c>
      <c r="D348" s="3">
        <v>1997</v>
      </c>
      <c r="E348" s="6">
        <v>1</v>
      </c>
      <c r="G348" s="6"/>
      <c r="H348" s="6"/>
      <c r="J348" s="113"/>
      <c r="K348" s="18"/>
      <c r="L348" s="18"/>
      <c r="M348" s="18"/>
      <c r="N348" s="18"/>
      <c r="O348" s="18"/>
      <c r="P348" s="18"/>
      <c r="Q348" s="17"/>
      <c r="R348" s="17">
        <v>0.4</v>
      </c>
      <c r="S348" s="17">
        <v>0.5</v>
      </c>
      <c r="T348" s="17">
        <v>0.5</v>
      </c>
      <c r="U348" s="17">
        <v>1.5</v>
      </c>
      <c r="V348" s="17">
        <v>1.5</v>
      </c>
      <c r="W348" s="47">
        <v>2</v>
      </c>
      <c r="X348" s="9">
        <v>1</v>
      </c>
      <c r="Y348" s="4">
        <f t="shared" si="28"/>
        <v>6.4</v>
      </c>
      <c r="Z348" s="4">
        <v>9</v>
      </c>
      <c r="AA348" s="4">
        <f t="shared" si="29"/>
        <v>6.08</v>
      </c>
      <c r="AB348" s="38">
        <f t="shared" si="30"/>
        <v>0.48026315789473684</v>
      </c>
    </row>
    <row r="349" spans="1:28" ht="13.5" customHeight="1">
      <c r="A349" s="3">
        <v>101</v>
      </c>
      <c r="B349" s="14" t="s">
        <v>39</v>
      </c>
      <c r="C349" s="31" t="s">
        <v>300</v>
      </c>
      <c r="D349" s="3">
        <v>1997</v>
      </c>
      <c r="E349" s="6">
        <v>1</v>
      </c>
      <c r="G349" s="6"/>
      <c r="H349" s="6"/>
      <c r="J349" s="113"/>
      <c r="K349" s="18"/>
      <c r="L349" s="18"/>
      <c r="M349" s="18"/>
      <c r="N349" s="18"/>
      <c r="O349" s="18"/>
      <c r="P349" s="18"/>
      <c r="Q349" s="17"/>
      <c r="R349" s="17"/>
      <c r="S349" s="17">
        <v>0.5</v>
      </c>
      <c r="T349" s="17">
        <v>0.5</v>
      </c>
      <c r="U349" s="17">
        <v>0.5</v>
      </c>
      <c r="V349" s="17">
        <v>0.5</v>
      </c>
      <c r="W349" s="47">
        <v>2</v>
      </c>
      <c r="X349" s="9">
        <v>1</v>
      </c>
      <c r="Y349" s="4">
        <f t="shared" si="28"/>
        <v>4</v>
      </c>
      <c r="Z349" s="4">
        <v>4.5</v>
      </c>
      <c r="AA349" s="4">
        <f t="shared" si="29"/>
        <v>3.8</v>
      </c>
      <c r="AB349" s="38">
        <f>(Z349-AA349)/AA349</f>
        <v>0.18421052631578952</v>
      </c>
    </row>
    <row r="350" spans="1:28" ht="13.5" customHeight="1">
      <c r="A350" s="3">
        <v>102</v>
      </c>
      <c r="B350" s="14" t="s">
        <v>39</v>
      </c>
      <c r="C350" s="31" t="s">
        <v>301</v>
      </c>
      <c r="D350" s="3">
        <v>1997</v>
      </c>
      <c r="E350" s="6">
        <v>1</v>
      </c>
      <c r="G350" s="6"/>
      <c r="H350" s="6"/>
      <c r="J350" s="113"/>
      <c r="K350" s="18"/>
      <c r="L350" s="18"/>
      <c r="M350" s="18"/>
      <c r="N350" s="18"/>
      <c r="O350" s="18"/>
      <c r="P350" s="18"/>
      <c r="Q350" s="17"/>
      <c r="R350" s="17"/>
      <c r="S350" s="17"/>
      <c r="T350" s="17"/>
      <c r="U350" s="17"/>
      <c r="V350" s="17">
        <v>0.5</v>
      </c>
      <c r="W350" s="47">
        <v>1.5</v>
      </c>
      <c r="X350" s="9">
        <v>1</v>
      </c>
      <c r="Y350" s="4">
        <f t="shared" si="28"/>
        <v>2</v>
      </c>
      <c r="Z350" s="4">
        <v>2</v>
      </c>
      <c r="AA350" s="4">
        <f t="shared" si="29"/>
        <v>1.9</v>
      </c>
      <c r="AB350" s="38">
        <f>(Z350-AA350)/AA350</f>
        <v>0.052631578947368474</v>
      </c>
    </row>
    <row r="351" spans="1:28" ht="13.5" customHeight="1">
      <c r="A351" s="3">
        <v>103</v>
      </c>
      <c r="B351" s="14" t="s">
        <v>39</v>
      </c>
      <c r="C351" s="31" t="s">
        <v>305</v>
      </c>
      <c r="D351" s="3">
        <v>1997</v>
      </c>
      <c r="E351" s="6"/>
      <c r="G351" s="6">
        <v>1</v>
      </c>
      <c r="H351" s="6"/>
      <c r="J351" s="113"/>
      <c r="K351" s="18"/>
      <c r="L351" s="18"/>
      <c r="M351" s="18"/>
      <c r="N351" s="18"/>
      <c r="O351" s="18"/>
      <c r="P351" s="18"/>
      <c r="Q351" s="17"/>
      <c r="R351" s="17"/>
      <c r="S351" s="17"/>
      <c r="T351" s="17"/>
      <c r="U351" s="17"/>
      <c r="V351" s="17">
        <v>0.5</v>
      </c>
      <c r="W351" s="47">
        <v>1.5</v>
      </c>
      <c r="X351" s="9">
        <v>1</v>
      </c>
      <c r="Y351" s="4">
        <f aca="true" t="shared" si="31" ref="Y351:Y383">SUM(J351:W351)*X351*SUM(E351:I351)</f>
        <v>2</v>
      </c>
      <c r="Z351" s="4">
        <v>13</v>
      </c>
      <c r="AA351" s="4">
        <f>$C$528*Y351</f>
        <v>1.9</v>
      </c>
      <c r="AB351" s="38">
        <f>(Z351-AA351)/AA351</f>
        <v>5.842105263157895</v>
      </c>
    </row>
    <row r="352" spans="1:28" ht="13.5" customHeight="1">
      <c r="A352" s="3">
        <v>104</v>
      </c>
      <c r="B352" s="14" t="s">
        <v>39</v>
      </c>
      <c r="C352" s="31" t="s">
        <v>263</v>
      </c>
      <c r="D352" s="3">
        <v>1997</v>
      </c>
      <c r="E352" s="6"/>
      <c r="G352" s="6">
        <v>1</v>
      </c>
      <c r="H352" s="6"/>
      <c r="J352" s="113"/>
      <c r="K352" s="18"/>
      <c r="L352" s="18"/>
      <c r="M352" s="18"/>
      <c r="N352" s="18"/>
      <c r="O352" s="18"/>
      <c r="P352" s="18"/>
      <c r="Q352" s="17"/>
      <c r="R352" s="17"/>
      <c r="S352" s="17"/>
      <c r="T352" s="17"/>
      <c r="U352" s="17"/>
      <c r="V352" s="17"/>
      <c r="W352" s="47">
        <v>2</v>
      </c>
      <c r="X352" s="9">
        <v>8</v>
      </c>
      <c r="Y352" s="4">
        <f t="shared" si="31"/>
        <v>16</v>
      </c>
      <c r="Z352" s="4">
        <v>35</v>
      </c>
      <c r="AA352" s="4">
        <f t="shared" si="29"/>
        <v>15.2</v>
      </c>
      <c r="AB352" s="38">
        <f t="shared" si="30"/>
        <v>1.3026315789473686</v>
      </c>
    </row>
    <row r="353" spans="1:28" ht="13.5" customHeight="1">
      <c r="A353" s="3">
        <v>105</v>
      </c>
      <c r="B353" s="14" t="s">
        <v>39</v>
      </c>
      <c r="C353" s="31" t="s">
        <v>281</v>
      </c>
      <c r="D353" s="3">
        <v>1997</v>
      </c>
      <c r="E353" s="6">
        <v>1</v>
      </c>
      <c r="G353" s="6"/>
      <c r="H353" s="6"/>
      <c r="J353" s="113"/>
      <c r="K353" s="18"/>
      <c r="L353" s="18"/>
      <c r="M353" s="18"/>
      <c r="N353" s="18"/>
      <c r="O353" s="18"/>
      <c r="P353" s="18"/>
      <c r="Q353" s="17"/>
      <c r="R353" s="17"/>
      <c r="S353" s="17"/>
      <c r="T353" s="17"/>
      <c r="U353" s="17"/>
      <c r="V353" s="17"/>
      <c r="W353" s="47">
        <v>1.5</v>
      </c>
      <c r="X353" s="9">
        <v>2</v>
      </c>
      <c r="Y353" s="4">
        <f t="shared" si="31"/>
        <v>3</v>
      </c>
      <c r="Z353" s="4">
        <v>3</v>
      </c>
      <c r="AA353" s="4">
        <f t="shared" si="29"/>
        <v>2.8499999999999996</v>
      </c>
      <c r="AB353" s="38">
        <f t="shared" si="30"/>
        <v>0.05263157894736855</v>
      </c>
    </row>
    <row r="354" spans="1:28" ht="13.5" customHeight="1">
      <c r="A354" s="3">
        <v>106</v>
      </c>
      <c r="B354" s="14" t="s">
        <v>39</v>
      </c>
      <c r="C354" s="31" t="s">
        <v>149</v>
      </c>
      <c r="D354" s="3">
        <v>1997</v>
      </c>
      <c r="E354" s="6">
        <v>1</v>
      </c>
      <c r="G354" s="6"/>
      <c r="H354" s="6"/>
      <c r="J354" s="113"/>
      <c r="K354" s="18"/>
      <c r="L354" s="18"/>
      <c r="M354" s="18"/>
      <c r="N354" s="18"/>
      <c r="O354" s="18"/>
      <c r="P354" s="18"/>
      <c r="Q354" s="17"/>
      <c r="R354" s="17"/>
      <c r="S354" s="17"/>
      <c r="T354" s="17"/>
      <c r="U354" s="17"/>
      <c r="V354" s="17">
        <v>0.5</v>
      </c>
      <c r="W354" s="47">
        <v>1.5</v>
      </c>
      <c r="X354" s="9">
        <v>2</v>
      </c>
      <c r="Y354" s="4">
        <f t="shared" si="31"/>
        <v>4</v>
      </c>
      <c r="Z354" s="4">
        <v>4</v>
      </c>
      <c r="AA354" s="4">
        <f t="shared" si="29"/>
        <v>3.8</v>
      </c>
      <c r="AB354" s="38">
        <f t="shared" si="30"/>
        <v>0.052631578947368474</v>
      </c>
    </row>
    <row r="355" spans="1:28" ht="13.5" customHeight="1">
      <c r="A355" s="3">
        <v>107</v>
      </c>
      <c r="B355" s="14" t="s">
        <v>39</v>
      </c>
      <c r="C355" s="31" t="s">
        <v>150</v>
      </c>
      <c r="D355" s="3">
        <v>1997</v>
      </c>
      <c r="E355" s="6">
        <v>1</v>
      </c>
      <c r="G355" s="6"/>
      <c r="H355" s="6"/>
      <c r="J355" s="113"/>
      <c r="K355" s="18"/>
      <c r="L355" s="18"/>
      <c r="M355" s="18"/>
      <c r="N355" s="18"/>
      <c r="O355" s="18"/>
      <c r="P355" s="18"/>
      <c r="Q355" s="17"/>
      <c r="R355" s="17"/>
      <c r="S355" s="17"/>
      <c r="T355" s="17"/>
      <c r="U355" s="17"/>
      <c r="V355" s="17">
        <v>0.5</v>
      </c>
      <c r="W355" s="47">
        <v>1.5</v>
      </c>
      <c r="X355" s="9">
        <v>2</v>
      </c>
      <c r="Y355" s="4">
        <f t="shared" si="31"/>
        <v>4</v>
      </c>
      <c r="Z355" s="4">
        <v>4</v>
      </c>
      <c r="AA355" s="4">
        <f aca="true" t="shared" si="32" ref="AA355:AA365">$C$528*Y355</f>
        <v>3.8</v>
      </c>
      <c r="AB355" s="38">
        <f t="shared" si="30"/>
        <v>0.052631578947368474</v>
      </c>
    </row>
    <row r="356" spans="1:28" ht="13.5" customHeight="1">
      <c r="A356" s="3">
        <v>108</v>
      </c>
      <c r="B356" s="14" t="s">
        <v>39</v>
      </c>
      <c r="C356" s="31" t="s">
        <v>233</v>
      </c>
      <c r="D356" s="3">
        <v>1997</v>
      </c>
      <c r="E356" s="6">
        <v>1</v>
      </c>
      <c r="G356" s="6"/>
      <c r="H356" s="6"/>
      <c r="J356" s="113"/>
      <c r="K356" s="18"/>
      <c r="L356" s="18"/>
      <c r="M356" s="18"/>
      <c r="N356" s="18"/>
      <c r="O356" s="18"/>
      <c r="P356" s="18"/>
      <c r="Q356" s="17"/>
      <c r="R356" s="17"/>
      <c r="S356" s="17"/>
      <c r="T356" s="17">
        <v>0.5</v>
      </c>
      <c r="U356" s="17">
        <v>1</v>
      </c>
      <c r="V356" s="17">
        <v>1.5</v>
      </c>
      <c r="W356" s="47">
        <v>2</v>
      </c>
      <c r="X356" s="9">
        <v>1</v>
      </c>
      <c r="Y356" s="4">
        <f t="shared" si="31"/>
        <v>5</v>
      </c>
      <c r="Z356" s="4">
        <v>6</v>
      </c>
      <c r="AA356" s="4">
        <f t="shared" si="32"/>
        <v>4.75</v>
      </c>
      <c r="AB356" s="38">
        <f t="shared" si="30"/>
        <v>0.2631578947368421</v>
      </c>
    </row>
    <row r="357" spans="1:28" ht="13.5" customHeight="1">
      <c r="A357" s="3">
        <v>109</v>
      </c>
      <c r="B357" s="14" t="s">
        <v>39</v>
      </c>
      <c r="C357" s="31" t="s">
        <v>302</v>
      </c>
      <c r="D357" s="3">
        <v>1997</v>
      </c>
      <c r="E357" s="6">
        <v>1</v>
      </c>
      <c r="G357" s="6"/>
      <c r="H357" s="6"/>
      <c r="J357" s="113"/>
      <c r="K357" s="18"/>
      <c r="L357" s="18"/>
      <c r="M357" s="18"/>
      <c r="N357" s="18"/>
      <c r="O357" s="18"/>
      <c r="P357" s="18"/>
      <c r="Q357" s="17"/>
      <c r="R357" s="17"/>
      <c r="S357" s="17"/>
      <c r="T357" s="17">
        <v>0.4</v>
      </c>
      <c r="U357" s="17">
        <v>0.5</v>
      </c>
      <c r="V357" s="17">
        <v>0.5</v>
      </c>
      <c r="W357" s="47">
        <v>1.5</v>
      </c>
      <c r="X357" s="9">
        <v>1</v>
      </c>
      <c r="Y357" s="4">
        <f t="shared" si="31"/>
        <v>2.9</v>
      </c>
      <c r="Z357" s="4">
        <v>5</v>
      </c>
      <c r="AA357" s="4">
        <f t="shared" si="32"/>
        <v>2.755</v>
      </c>
      <c r="AB357" s="38">
        <f>(Z357-AA357)/AA357</f>
        <v>0.8148820326678766</v>
      </c>
    </row>
    <row r="358" spans="1:28" ht="13.5" customHeight="1">
      <c r="A358" s="3">
        <v>110</v>
      </c>
      <c r="B358" s="14" t="s">
        <v>39</v>
      </c>
      <c r="C358" s="31" t="s">
        <v>264</v>
      </c>
      <c r="D358" s="3">
        <v>1997</v>
      </c>
      <c r="E358" s="6">
        <v>1</v>
      </c>
      <c r="G358" s="6"/>
      <c r="H358" s="6"/>
      <c r="J358" s="113"/>
      <c r="K358" s="18"/>
      <c r="L358" s="18"/>
      <c r="M358" s="18"/>
      <c r="N358" s="18"/>
      <c r="O358" s="18"/>
      <c r="P358" s="18"/>
      <c r="Q358" s="17"/>
      <c r="R358" s="17"/>
      <c r="S358" s="17"/>
      <c r="T358" s="17"/>
      <c r="U358" s="17"/>
      <c r="V358" s="17"/>
      <c r="W358" s="47">
        <v>0.5</v>
      </c>
      <c r="X358" s="9">
        <v>2</v>
      </c>
      <c r="Y358" s="4">
        <f t="shared" si="31"/>
        <v>1</v>
      </c>
      <c r="Z358" s="4">
        <v>3</v>
      </c>
      <c r="AA358" s="4">
        <f t="shared" si="32"/>
        <v>0.95</v>
      </c>
      <c r="AB358" s="38">
        <f t="shared" si="30"/>
        <v>2.1578947368421053</v>
      </c>
    </row>
    <row r="359" spans="1:28" ht="13.5" customHeight="1">
      <c r="A359" s="3">
        <v>111</v>
      </c>
      <c r="B359" s="14" t="s">
        <v>39</v>
      </c>
      <c r="C359" s="31" t="s">
        <v>265</v>
      </c>
      <c r="D359" s="3">
        <v>1997</v>
      </c>
      <c r="E359" s="6">
        <v>1</v>
      </c>
      <c r="G359" s="6"/>
      <c r="H359" s="6"/>
      <c r="J359" s="113"/>
      <c r="K359" s="18"/>
      <c r="L359" s="18"/>
      <c r="M359" s="18"/>
      <c r="N359" s="18"/>
      <c r="O359" s="18"/>
      <c r="P359" s="18"/>
      <c r="Q359" s="17"/>
      <c r="R359" s="17"/>
      <c r="S359" s="17"/>
      <c r="T359" s="17">
        <v>0.5</v>
      </c>
      <c r="U359" s="17">
        <v>0.5</v>
      </c>
      <c r="V359" s="17">
        <v>1</v>
      </c>
      <c r="W359" s="47">
        <v>2</v>
      </c>
      <c r="X359" s="9">
        <v>1</v>
      </c>
      <c r="Y359" s="4">
        <f t="shared" si="31"/>
        <v>4</v>
      </c>
      <c r="Z359" s="4">
        <v>5</v>
      </c>
      <c r="AA359" s="4">
        <f t="shared" si="32"/>
        <v>3.8</v>
      </c>
      <c r="AB359" s="38">
        <f t="shared" si="30"/>
        <v>0.31578947368421056</v>
      </c>
    </row>
    <row r="360" spans="1:28" ht="13.5" customHeight="1">
      <c r="A360" s="3">
        <v>112</v>
      </c>
      <c r="B360" s="14" t="s">
        <v>39</v>
      </c>
      <c r="C360" s="31" t="s">
        <v>225</v>
      </c>
      <c r="D360" s="3">
        <v>1998</v>
      </c>
      <c r="E360" s="6">
        <v>1</v>
      </c>
      <c r="G360" s="6"/>
      <c r="H360" s="6"/>
      <c r="J360" s="113"/>
      <c r="K360" s="18"/>
      <c r="L360" s="18"/>
      <c r="M360" s="18"/>
      <c r="N360" s="18"/>
      <c r="O360" s="18"/>
      <c r="P360" s="18"/>
      <c r="Q360" s="17"/>
      <c r="R360" s="17"/>
      <c r="S360" s="17"/>
      <c r="T360" s="17"/>
      <c r="U360" s="17"/>
      <c r="V360" s="17">
        <v>0.5</v>
      </c>
      <c r="W360" s="47">
        <v>1.5</v>
      </c>
      <c r="X360" s="9">
        <v>2</v>
      </c>
      <c r="Y360" s="4">
        <f t="shared" si="31"/>
        <v>4</v>
      </c>
      <c r="Z360" s="4">
        <v>6</v>
      </c>
      <c r="AA360" s="4">
        <f t="shared" si="32"/>
        <v>3.8</v>
      </c>
      <c r="AB360" s="38">
        <f t="shared" si="30"/>
        <v>0.5789473684210527</v>
      </c>
    </row>
    <row r="361" spans="1:28" ht="13.5" customHeight="1">
      <c r="A361" s="3">
        <v>113</v>
      </c>
      <c r="B361" s="14" t="s">
        <v>39</v>
      </c>
      <c r="C361" s="31" t="s">
        <v>226</v>
      </c>
      <c r="D361" s="3">
        <v>1998</v>
      </c>
      <c r="E361" s="6"/>
      <c r="G361" s="6">
        <v>1</v>
      </c>
      <c r="H361" s="6"/>
      <c r="J361" s="113"/>
      <c r="K361" s="18"/>
      <c r="L361" s="18"/>
      <c r="M361" s="18"/>
      <c r="N361" s="18"/>
      <c r="O361" s="18"/>
      <c r="P361" s="18"/>
      <c r="Q361" s="17"/>
      <c r="R361" s="17"/>
      <c r="S361" s="17"/>
      <c r="T361" s="17"/>
      <c r="U361" s="17"/>
      <c r="V361" s="17"/>
      <c r="W361" s="47">
        <v>8</v>
      </c>
      <c r="X361" s="9">
        <v>1</v>
      </c>
      <c r="Y361" s="4">
        <f t="shared" si="31"/>
        <v>8</v>
      </c>
      <c r="Z361" s="4">
        <v>12</v>
      </c>
      <c r="AA361" s="4">
        <f t="shared" si="32"/>
        <v>7.6</v>
      </c>
      <c r="AB361" s="38">
        <f t="shared" si="30"/>
        <v>0.5789473684210527</v>
      </c>
    </row>
    <row r="362" spans="1:28" ht="13.5" customHeight="1">
      <c r="A362" s="3">
        <v>114</v>
      </c>
      <c r="B362" s="14" t="s">
        <v>39</v>
      </c>
      <c r="C362" s="31" t="s">
        <v>266</v>
      </c>
      <c r="D362" s="3">
        <v>1998</v>
      </c>
      <c r="E362" s="6">
        <v>1</v>
      </c>
      <c r="G362" s="6"/>
      <c r="H362" s="6"/>
      <c r="J362" s="113"/>
      <c r="K362" s="18"/>
      <c r="L362" s="18"/>
      <c r="M362" s="18"/>
      <c r="N362" s="18"/>
      <c r="O362" s="18"/>
      <c r="P362" s="18"/>
      <c r="Q362" s="17"/>
      <c r="R362" s="17"/>
      <c r="S362" s="17"/>
      <c r="T362" s="17"/>
      <c r="U362" s="17"/>
      <c r="V362" s="17">
        <v>0.5</v>
      </c>
      <c r="W362" s="47">
        <v>1.5</v>
      </c>
      <c r="X362" s="9">
        <v>2</v>
      </c>
      <c r="Y362" s="4">
        <f t="shared" si="31"/>
        <v>4</v>
      </c>
      <c r="Z362" s="4">
        <v>4.5</v>
      </c>
      <c r="AA362" s="4">
        <f t="shared" si="32"/>
        <v>3.8</v>
      </c>
      <c r="AB362" s="38">
        <f t="shared" si="30"/>
        <v>0.18421052631578952</v>
      </c>
    </row>
    <row r="363" spans="1:28" ht="13.5" customHeight="1">
      <c r="A363" s="3">
        <v>115</v>
      </c>
      <c r="B363" s="14" t="s">
        <v>39</v>
      </c>
      <c r="C363" s="31" t="s">
        <v>338</v>
      </c>
      <c r="D363" s="3">
        <v>1998</v>
      </c>
      <c r="E363" s="6">
        <v>1</v>
      </c>
      <c r="G363" s="6"/>
      <c r="H363" s="6"/>
      <c r="J363" s="113"/>
      <c r="K363" s="18"/>
      <c r="L363" s="18"/>
      <c r="M363" s="18"/>
      <c r="N363" s="18"/>
      <c r="O363" s="18"/>
      <c r="P363" s="18"/>
      <c r="Q363" s="17"/>
      <c r="R363" s="17"/>
      <c r="S363" s="17"/>
      <c r="T363" s="17">
        <v>0.5</v>
      </c>
      <c r="U363" s="17">
        <v>0.5</v>
      </c>
      <c r="V363" s="17">
        <v>0.5</v>
      </c>
      <c r="W363" s="47">
        <v>1.5</v>
      </c>
      <c r="X363" s="9">
        <v>1</v>
      </c>
      <c r="Y363" s="4">
        <f t="shared" si="31"/>
        <v>3</v>
      </c>
      <c r="Z363" s="4">
        <v>4</v>
      </c>
      <c r="AA363" s="4">
        <f t="shared" si="32"/>
        <v>2.8499999999999996</v>
      </c>
      <c r="AB363" s="38">
        <f t="shared" si="30"/>
        <v>0.40350877192982476</v>
      </c>
    </row>
    <row r="364" spans="1:28" ht="13.5" customHeight="1">
      <c r="A364" s="3">
        <v>116</v>
      </c>
      <c r="B364" s="14" t="s">
        <v>39</v>
      </c>
      <c r="C364" s="31" t="s">
        <v>320</v>
      </c>
      <c r="D364" s="3">
        <v>1998</v>
      </c>
      <c r="E364" s="6">
        <v>1</v>
      </c>
      <c r="G364" s="6"/>
      <c r="H364" s="6"/>
      <c r="J364" s="113"/>
      <c r="K364" s="18"/>
      <c r="L364" s="18"/>
      <c r="M364" s="18"/>
      <c r="N364" s="18"/>
      <c r="O364" s="18"/>
      <c r="P364" s="18"/>
      <c r="Q364" s="17"/>
      <c r="R364" s="17"/>
      <c r="S364" s="17"/>
      <c r="T364" s="17"/>
      <c r="U364" s="17"/>
      <c r="V364" s="17">
        <v>0.5</v>
      </c>
      <c r="W364" s="47">
        <v>1.5</v>
      </c>
      <c r="X364" s="9">
        <v>2</v>
      </c>
      <c r="Y364" s="4">
        <f t="shared" si="31"/>
        <v>4</v>
      </c>
      <c r="Z364" s="4">
        <v>4</v>
      </c>
      <c r="AA364" s="4">
        <f t="shared" si="32"/>
        <v>3.8</v>
      </c>
      <c r="AB364" s="38">
        <f t="shared" si="30"/>
        <v>0.052631578947368474</v>
      </c>
    </row>
    <row r="365" spans="1:28" ht="13.5" customHeight="1">
      <c r="A365" s="3">
        <v>117</v>
      </c>
      <c r="B365" s="14" t="s">
        <v>39</v>
      </c>
      <c r="C365" s="31" t="s">
        <v>267</v>
      </c>
      <c r="D365" s="3">
        <v>1998</v>
      </c>
      <c r="E365" s="6">
        <v>1</v>
      </c>
      <c r="G365" s="6"/>
      <c r="H365" s="6"/>
      <c r="J365" s="113"/>
      <c r="K365" s="18"/>
      <c r="L365" s="18"/>
      <c r="M365" s="18"/>
      <c r="N365" s="18"/>
      <c r="O365" s="18"/>
      <c r="P365" s="18"/>
      <c r="Q365" s="17"/>
      <c r="R365" s="17"/>
      <c r="S365" s="17"/>
      <c r="T365" s="17"/>
      <c r="U365" s="17"/>
      <c r="V365" s="17"/>
      <c r="W365" s="47">
        <v>0.5</v>
      </c>
      <c r="X365" s="9">
        <v>4</v>
      </c>
      <c r="Y365" s="4">
        <f t="shared" si="31"/>
        <v>2</v>
      </c>
      <c r="Z365" s="4">
        <v>4</v>
      </c>
      <c r="AA365" s="4">
        <f t="shared" si="32"/>
        <v>1.9</v>
      </c>
      <c r="AB365" s="38">
        <f t="shared" si="30"/>
        <v>1.105263157894737</v>
      </c>
    </row>
    <row r="366" spans="1:28" ht="13.5" customHeight="1">
      <c r="A366" s="3">
        <v>118</v>
      </c>
      <c r="B366" s="14" t="s">
        <v>39</v>
      </c>
      <c r="C366" s="31" t="s">
        <v>267</v>
      </c>
      <c r="D366" s="3">
        <v>1998</v>
      </c>
      <c r="E366" s="6">
        <v>1</v>
      </c>
      <c r="G366" s="6"/>
      <c r="H366" s="6"/>
      <c r="J366" s="113"/>
      <c r="K366" s="18"/>
      <c r="L366" s="18"/>
      <c r="M366" s="18"/>
      <c r="N366" s="18"/>
      <c r="O366" s="18"/>
      <c r="P366" s="18"/>
      <c r="Q366" s="17"/>
      <c r="R366" s="17"/>
      <c r="S366" s="17"/>
      <c r="T366" s="17"/>
      <c r="U366" s="17"/>
      <c r="V366" s="17"/>
      <c r="W366" s="47">
        <v>0.5</v>
      </c>
      <c r="X366" s="9">
        <v>1</v>
      </c>
      <c r="Y366" s="4">
        <f t="shared" si="31"/>
        <v>0.5</v>
      </c>
      <c r="Z366" s="4">
        <v>1</v>
      </c>
      <c r="AA366" s="4">
        <f aca="true" t="shared" si="33" ref="AA366:AA409">$C$528*Y366</f>
        <v>0.475</v>
      </c>
      <c r="AB366" s="38">
        <f t="shared" si="30"/>
        <v>1.105263157894737</v>
      </c>
    </row>
    <row r="367" spans="1:28" ht="13.5" customHeight="1">
      <c r="A367" s="3">
        <v>119</v>
      </c>
      <c r="B367" s="14" t="s">
        <v>39</v>
      </c>
      <c r="C367" s="31" t="s">
        <v>303</v>
      </c>
      <c r="D367" s="3">
        <v>1998</v>
      </c>
      <c r="E367" s="6">
        <v>1</v>
      </c>
      <c r="G367" s="6"/>
      <c r="H367" s="6"/>
      <c r="J367" s="113"/>
      <c r="K367" s="18"/>
      <c r="L367" s="18"/>
      <c r="M367" s="18"/>
      <c r="N367" s="18"/>
      <c r="O367" s="18"/>
      <c r="P367" s="18"/>
      <c r="Q367" s="17"/>
      <c r="R367" s="17"/>
      <c r="S367" s="17"/>
      <c r="T367" s="17"/>
      <c r="U367" s="17"/>
      <c r="V367" s="17">
        <v>0.5</v>
      </c>
      <c r="W367" s="47">
        <v>5.4</v>
      </c>
      <c r="X367" s="9">
        <v>1</v>
      </c>
      <c r="Y367" s="4">
        <f t="shared" si="31"/>
        <v>5.9</v>
      </c>
      <c r="Z367" s="4">
        <v>6</v>
      </c>
      <c r="AA367" s="4">
        <f>$C$528*Y367</f>
        <v>5.605</v>
      </c>
      <c r="AB367" s="38">
        <f>(Z367-AA367)/AA367</f>
        <v>0.07047279214986611</v>
      </c>
    </row>
    <row r="368" spans="1:28" ht="13.5" customHeight="1">
      <c r="A368" s="3">
        <v>120</v>
      </c>
      <c r="B368" s="14" t="s">
        <v>39</v>
      </c>
      <c r="C368" s="31" t="s">
        <v>339</v>
      </c>
      <c r="D368" s="3">
        <v>1998</v>
      </c>
      <c r="E368" s="6">
        <v>1</v>
      </c>
      <c r="G368" s="6"/>
      <c r="H368" s="6"/>
      <c r="J368" s="113"/>
      <c r="K368" s="18"/>
      <c r="L368" s="18"/>
      <c r="M368" s="18"/>
      <c r="N368" s="18"/>
      <c r="O368" s="18"/>
      <c r="P368" s="18"/>
      <c r="Q368" s="17"/>
      <c r="R368" s="17"/>
      <c r="S368" s="17"/>
      <c r="T368" s="17"/>
      <c r="U368" s="17"/>
      <c r="V368" s="17">
        <v>0.5</v>
      </c>
      <c r="W368" s="47">
        <v>1.5</v>
      </c>
      <c r="X368" s="9">
        <v>1</v>
      </c>
      <c r="Y368" s="4">
        <f t="shared" si="31"/>
        <v>2</v>
      </c>
      <c r="Z368" s="4">
        <v>4.5</v>
      </c>
      <c r="AA368" s="4">
        <f>$C$528*Y368</f>
        <v>1.9</v>
      </c>
      <c r="AB368" s="38">
        <f>(Z368-AA368)/AA368</f>
        <v>1.368421052631579</v>
      </c>
    </row>
    <row r="369" spans="1:28" ht="13.5" customHeight="1">
      <c r="A369" s="3">
        <v>121</v>
      </c>
      <c r="B369" s="14" t="s">
        <v>39</v>
      </c>
      <c r="C369" s="31" t="s">
        <v>151</v>
      </c>
      <c r="D369" s="3">
        <v>1998</v>
      </c>
      <c r="E369" s="6">
        <v>1</v>
      </c>
      <c r="G369" s="6"/>
      <c r="H369" s="6"/>
      <c r="J369" s="113"/>
      <c r="K369" s="18"/>
      <c r="L369" s="18"/>
      <c r="M369" s="18"/>
      <c r="N369" s="18"/>
      <c r="O369" s="18"/>
      <c r="P369" s="18"/>
      <c r="Q369" s="17"/>
      <c r="R369" s="17"/>
      <c r="S369" s="17"/>
      <c r="T369" s="17"/>
      <c r="U369" s="17"/>
      <c r="V369" s="17">
        <v>0.5</v>
      </c>
      <c r="W369" s="47">
        <v>1.5</v>
      </c>
      <c r="X369" s="9">
        <v>1</v>
      </c>
      <c r="Y369" s="4">
        <f t="shared" si="31"/>
        <v>2</v>
      </c>
      <c r="Z369" s="4">
        <v>2.5</v>
      </c>
      <c r="AA369" s="4">
        <f t="shared" si="33"/>
        <v>1.9</v>
      </c>
      <c r="AB369" s="38">
        <f t="shared" si="30"/>
        <v>0.31578947368421056</v>
      </c>
    </row>
    <row r="370" spans="1:28" ht="13.5" customHeight="1">
      <c r="A370" s="3">
        <v>122</v>
      </c>
      <c r="B370" s="14" t="s">
        <v>39</v>
      </c>
      <c r="C370" s="31" t="s">
        <v>321</v>
      </c>
      <c r="D370" s="3">
        <v>1998</v>
      </c>
      <c r="E370" s="6">
        <v>1</v>
      </c>
      <c r="G370" s="6"/>
      <c r="H370" s="6"/>
      <c r="J370" s="113"/>
      <c r="K370" s="18"/>
      <c r="L370" s="18"/>
      <c r="M370" s="18"/>
      <c r="N370" s="18"/>
      <c r="O370" s="18"/>
      <c r="P370" s="18"/>
      <c r="Q370" s="17"/>
      <c r="R370" s="17"/>
      <c r="S370" s="17"/>
      <c r="T370" s="17"/>
      <c r="U370" s="17">
        <v>0.5</v>
      </c>
      <c r="V370" s="17">
        <v>1</v>
      </c>
      <c r="W370" s="47">
        <v>1.5</v>
      </c>
      <c r="X370" s="9">
        <v>1</v>
      </c>
      <c r="Y370" s="4">
        <f t="shared" si="31"/>
        <v>3</v>
      </c>
      <c r="Z370" s="4">
        <v>4</v>
      </c>
      <c r="AA370" s="4">
        <f>$C$528*Y370</f>
        <v>2.8499999999999996</v>
      </c>
      <c r="AB370" s="38">
        <f>(Z370-AA370)/AA370</f>
        <v>0.40350877192982476</v>
      </c>
    </row>
    <row r="371" spans="1:28" ht="13.5" customHeight="1">
      <c r="A371" s="3">
        <v>123</v>
      </c>
      <c r="B371" s="14" t="s">
        <v>39</v>
      </c>
      <c r="C371" s="31" t="s">
        <v>321</v>
      </c>
      <c r="D371" s="3">
        <v>1998</v>
      </c>
      <c r="E371" s="6">
        <v>1</v>
      </c>
      <c r="G371" s="6"/>
      <c r="H371" s="6"/>
      <c r="J371" s="113"/>
      <c r="K371" s="18"/>
      <c r="L371" s="18"/>
      <c r="M371" s="18"/>
      <c r="N371" s="18"/>
      <c r="O371" s="18"/>
      <c r="P371" s="18"/>
      <c r="Q371" s="17"/>
      <c r="R371" s="17"/>
      <c r="S371" s="17"/>
      <c r="T371" s="17"/>
      <c r="U371" s="17">
        <v>0.5</v>
      </c>
      <c r="V371" s="17">
        <v>1</v>
      </c>
      <c r="W371" s="47">
        <v>1.5</v>
      </c>
      <c r="X371" s="9">
        <v>4</v>
      </c>
      <c r="Y371" s="4">
        <f t="shared" si="31"/>
        <v>12</v>
      </c>
      <c r="Z371" s="4">
        <v>16</v>
      </c>
      <c r="AA371" s="4">
        <f t="shared" si="33"/>
        <v>11.399999999999999</v>
      </c>
      <c r="AB371" s="38">
        <f t="shared" si="30"/>
        <v>0.40350877192982476</v>
      </c>
    </row>
    <row r="372" spans="1:28" ht="13.5" customHeight="1">
      <c r="A372" s="3">
        <v>124</v>
      </c>
      <c r="B372" s="14" t="s">
        <v>39</v>
      </c>
      <c r="C372" s="31" t="s">
        <v>269</v>
      </c>
      <c r="D372" s="3">
        <v>1998</v>
      </c>
      <c r="E372" s="6"/>
      <c r="F372" s="3">
        <v>1</v>
      </c>
      <c r="G372" s="6"/>
      <c r="H372" s="6"/>
      <c r="J372" s="113"/>
      <c r="K372" s="18"/>
      <c r="L372" s="18"/>
      <c r="M372" s="18"/>
      <c r="N372" s="18"/>
      <c r="O372" s="18"/>
      <c r="P372" s="18"/>
      <c r="Q372" s="17"/>
      <c r="R372" s="17"/>
      <c r="S372" s="17"/>
      <c r="T372" s="17"/>
      <c r="U372" s="17"/>
      <c r="V372" s="17"/>
      <c r="W372" s="47">
        <v>0.5</v>
      </c>
      <c r="X372" s="9">
        <v>16</v>
      </c>
      <c r="Y372" s="4">
        <f t="shared" si="31"/>
        <v>8</v>
      </c>
      <c r="Z372" s="4">
        <v>45</v>
      </c>
      <c r="AA372" s="4">
        <f t="shared" si="33"/>
        <v>7.6</v>
      </c>
      <c r="AB372" s="38">
        <f t="shared" si="30"/>
        <v>4.921052631578948</v>
      </c>
    </row>
    <row r="373" spans="1:28" ht="13.5" customHeight="1">
      <c r="A373" s="3">
        <v>125</v>
      </c>
      <c r="B373" s="14" t="s">
        <v>39</v>
      </c>
      <c r="C373" s="31" t="s">
        <v>152</v>
      </c>
      <c r="D373" s="3">
        <v>1998</v>
      </c>
      <c r="E373" s="6">
        <v>1</v>
      </c>
      <c r="G373" s="6"/>
      <c r="H373" s="6"/>
      <c r="J373" s="113"/>
      <c r="K373" s="18"/>
      <c r="L373" s="18"/>
      <c r="M373" s="18"/>
      <c r="N373" s="18"/>
      <c r="O373" s="18"/>
      <c r="P373" s="18"/>
      <c r="Q373" s="17"/>
      <c r="R373" s="17"/>
      <c r="S373" s="17"/>
      <c r="T373" s="17"/>
      <c r="U373" s="17"/>
      <c r="V373" s="17">
        <v>0.5</v>
      </c>
      <c r="W373" s="47">
        <v>5.4</v>
      </c>
      <c r="X373" s="9">
        <v>4</v>
      </c>
      <c r="Y373" s="4">
        <f t="shared" si="31"/>
        <v>23.6</v>
      </c>
      <c r="Z373" s="4">
        <v>24</v>
      </c>
      <c r="AA373" s="4">
        <f t="shared" si="33"/>
        <v>22.42</v>
      </c>
      <c r="AB373" s="38">
        <f t="shared" si="30"/>
        <v>0.07047279214986611</v>
      </c>
    </row>
    <row r="374" spans="1:28" ht="13.5" customHeight="1">
      <c r="A374" s="3">
        <v>126</v>
      </c>
      <c r="B374" s="14" t="s">
        <v>39</v>
      </c>
      <c r="C374" s="31" t="s">
        <v>153</v>
      </c>
      <c r="D374" s="3">
        <v>1998</v>
      </c>
      <c r="E374" s="6">
        <v>1</v>
      </c>
      <c r="G374" s="6"/>
      <c r="H374" s="6"/>
      <c r="J374" s="113"/>
      <c r="K374" s="18"/>
      <c r="L374" s="18"/>
      <c r="M374" s="18"/>
      <c r="N374" s="18"/>
      <c r="O374" s="18"/>
      <c r="P374" s="18"/>
      <c r="Q374" s="17"/>
      <c r="R374" s="17"/>
      <c r="S374" s="17"/>
      <c r="T374" s="17"/>
      <c r="U374" s="17"/>
      <c r="V374" s="17">
        <v>0.5</v>
      </c>
      <c r="W374" s="47">
        <v>2</v>
      </c>
      <c r="X374" s="9">
        <v>1</v>
      </c>
      <c r="Y374" s="4">
        <f t="shared" si="31"/>
        <v>2.5</v>
      </c>
      <c r="Z374" s="4">
        <v>3</v>
      </c>
      <c r="AA374" s="4">
        <f t="shared" si="33"/>
        <v>2.375</v>
      </c>
      <c r="AB374" s="38">
        <f t="shared" si="30"/>
        <v>0.2631578947368421</v>
      </c>
    </row>
    <row r="375" spans="1:28" ht="13.5" customHeight="1">
      <c r="A375" s="3">
        <v>127</v>
      </c>
      <c r="B375" s="14" t="s">
        <v>39</v>
      </c>
      <c r="C375" s="31" t="s">
        <v>270</v>
      </c>
      <c r="D375" s="3">
        <v>1998</v>
      </c>
      <c r="E375" s="6">
        <v>1</v>
      </c>
      <c r="G375" s="6"/>
      <c r="H375" s="6"/>
      <c r="J375" s="113"/>
      <c r="K375" s="18"/>
      <c r="L375" s="18"/>
      <c r="M375" s="18"/>
      <c r="N375" s="18"/>
      <c r="O375" s="18"/>
      <c r="P375" s="18"/>
      <c r="Q375" s="17"/>
      <c r="R375" s="17"/>
      <c r="S375" s="17"/>
      <c r="T375" s="17"/>
      <c r="U375" s="17">
        <v>0.5</v>
      </c>
      <c r="V375" s="17">
        <v>1</v>
      </c>
      <c r="W375" s="47">
        <v>1.5</v>
      </c>
      <c r="X375" s="9">
        <v>1</v>
      </c>
      <c r="Y375" s="4">
        <f t="shared" si="31"/>
        <v>3</v>
      </c>
      <c r="Z375" s="4">
        <v>4</v>
      </c>
      <c r="AA375" s="4">
        <f t="shared" si="33"/>
        <v>2.8499999999999996</v>
      </c>
      <c r="AB375" s="38">
        <f t="shared" si="30"/>
        <v>0.40350877192982476</v>
      </c>
    </row>
    <row r="376" spans="1:28" ht="13.5" customHeight="1">
      <c r="A376" s="3">
        <v>128</v>
      </c>
      <c r="B376" s="14" t="s">
        <v>39</v>
      </c>
      <c r="C376" s="31" t="s">
        <v>271</v>
      </c>
      <c r="D376" s="3">
        <v>1998</v>
      </c>
      <c r="E376" s="6"/>
      <c r="G376" s="6">
        <v>1</v>
      </c>
      <c r="H376" s="6"/>
      <c r="J376" s="113"/>
      <c r="K376" s="18"/>
      <c r="L376" s="18"/>
      <c r="M376" s="18"/>
      <c r="N376" s="18"/>
      <c r="O376" s="18"/>
      <c r="P376" s="18"/>
      <c r="Q376" s="17"/>
      <c r="R376" s="17"/>
      <c r="S376" s="17"/>
      <c r="T376" s="17"/>
      <c r="U376" s="17">
        <v>0.5</v>
      </c>
      <c r="V376" s="17">
        <v>1</v>
      </c>
      <c r="W376" s="47">
        <v>1.5</v>
      </c>
      <c r="X376" s="9">
        <v>1</v>
      </c>
      <c r="Y376" s="4">
        <f t="shared" si="31"/>
        <v>3</v>
      </c>
      <c r="Z376" s="4">
        <v>12</v>
      </c>
      <c r="AA376" s="4">
        <f t="shared" si="33"/>
        <v>2.8499999999999996</v>
      </c>
      <c r="AB376" s="38">
        <f t="shared" si="30"/>
        <v>3.2105263157894743</v>
      </c>
    </row>
    <row r="377" spans="1:28" ht="13.5" customHeight="1">
      <c r="A377" s="3">
        <v>129</v>
      </c>
      <c r="B377" s="14" t="s">
        <v>39</v>
      </c>
      <c r="C377" s="31" t="s">
        <v>340</v>
      </c>
      <c r="D377" s="3">
        <v>1998</v>
      </c>
      <c r="E377" s="6">
        <v>1</v>
      </c>
      <c r="G377" s="6"/>
      <c r="H377" s="6"/>
      <c r="J377" s="113"/>
      <c r="K377" s="18"/>
      <c r="L377" s="18"/>
      <c r="M377" s="18"/>
      <c r="N377" s="18"/>
      <c r="O377" s="18"/>
      <c r="P377" s="18"/>
      <c r="Q377" s="17"/>
      <c r="R377" s="17"/>
      <c r="S377" s="17">
        <v>0.5</v>
      </c>
      <c r="T377" s="17">
        <v>0.5</v>
      </c>
      <c r="U377" s="17">
        <v>0.5</v>
      </c>
      <c r="V377" s="17">
        <v>0.5</v>
      </c>
      <c r="W377" s="47">
        <v>1.5</v>
      </c>
      <c r="X377" s="9">
        <v>1</v>
      </c>
      <c r="Y377" s="4">
        <f>SUM(J377:W377)*X377*SUM(E377:I377)</f>
        <v>3.5</v>
      </c>
      <c r="Z377" s="4">
        <v>4</v>
      </c>
      <c r="AA377" s="4">
        <f>$C$528*Y377</f>
        <v>3.3249999999999997</v>
      </c>
      <c r="AB377" s="38">
        <f>(Z377-AA377)/AA377</f>
        <v>0.20300751879699258</v>
      </c>
    </row>
    <row r="378" spans="1:28" ht="13.5" customHeight="1">
      <c r="A378" s="3">
        <v>130</v>
      </c>
      <c r="B378" s="14" t="s">
        <v>39</v>
      </c>
      <c r="C378" s="31" t="s">
        <v>154</v>
      </c>
      <c r="D378" s="3">
        <v>1998</v>
      </c>
      <c r="E378" s="6">
        <v>1</v>
      </c>
      <c r="G378" s="6"/>
      <c r="H378" s="6"/>
      <c r="J378" s="113"/>
      <c r="K378" s="18"/>
      <c r="L378" s="18"/>
      <c r="M378" s="18"/>
      <c r="N378" s="18"/>
      <c r="O378" s="18"/>
      <c r="P378" s="18"/>
      <c r="Q378" s="17"/>
      <c r="R378" s="17"/>
      <c r="S378" s="17"/>
      <c r="T378" s="17"/>
      <c r="U378" s="17"/>
      <c r="V378" s="17">
        <v>0.5</v>
      </c>
      <c r="W378" s="47">
        <v>5.4</v>
      </c>
      <c r="X378" s="9">
        <v>1</v>
      </c>
      <c r="Y378" s="4">
        <f t="shared" si="31"/>
        <v>5.9</v>
      </c>
      <c r="Z378" s="4">
        <v>5</v>
      </c>
      <c r="AA378" s="4">
        <f t="shared" si="33"/>
        <v>5.605</v>
      </c>
      <c r="AB378" s="38">
        <f t="shared" si="30"/>
        <v>-0.10793933987511158</v>
      </c>
    </row>
    <row r="379" spans="1:28" ht="13.5" customHeight="1">
      <c r="A379" s="3">
        <v>131</v>
      </c>
      <c r="B379" s="14" t="s">
        <v>39</v>
      </c>
      <c r="C379" s="31" t="s">
        <v>234</v>
      </c>
      <c r="D379" s="3">
        <v>1998</v>
      </c>
      <c r="E379" s="6">
        <v>1</v>
      </c>
      <c r="G379" s="6"/>
      <c r="H379" s="6"/>
      <c r="J379" s="113"/>
      <c r="K379" s="18"/>
      <c r="L379" s="18"/>
      <c r="M379" s="18"/>
      <c r="N379" s="18"/>
      <c r="O379" s="18"/>
      <c r="P379" s="18"/>
      <c r="Q379" s="17"/>
      <c r="R379" s="17"/>
      <c r="S379" s="17"/>
      <c r="T379" s="17">
        <v>0.5</v>
      </c>
      <c r="U379" s="17">
        <v>1</v>
      </c>
      <c r="V379" s="17">
        <v>1.5</v>
      </c>
      <c r="W379" s="47">
        <v>2</v>
      </c>
      <c r="X379" s="9">
        <v>1</v>
      </c>
      <c r="Y379" s="4">
        <f t="shared" si="31"/>
        <v>5</v>
      </c>
      <c r="Z379" s="4">
        <v>5</v>
      </c>
      <c r="AA379" s="4">
        <f t="shared" si="33"/>
        <v>4.75</v>
      </c>
      <c r="AB379" s="38">
        <f t="shared" si="30"/>
        <v>0.05263157894736842</v>
      </c>
    </row>
    <row r="380" spans="1:28" ht="13.5" customHeight="1">
      <c r="A380" s="3">
        <v>132</v>
      </c>
      <c r="B380" s="14" t="s">
        <v>39</v>
      </c>
      <c r="C380" s="31" t="s">
        <v>155</v>
      </c>
      <c r="D380" s="3">
        <v>1998</v>
      </c>
      <c r="E380" s="6"/>
      <c r="G380" s="6">
        <v>1</v>
      </c>
      <c r="H380" s="6"/>
      <c r="J380" s="113"/>
      <c r="K380" s="18"/>
      <c r="L380" s="18"/>
      <c r="M380" s="18"/>
      <c r="N380" s="18"/>
      <c r="O380" s="18"/>
      <c r="P380" s="18"/>
      <c r="Q380" s="17"/>
      <c r="R380" s="17"/>
      <c r="S380" s="17"/>
      <c r="T380" s="17"/>
      <c r="U380" s="17"/>
      <c r="V380" s="17"/>
      <c r="W380" s="17">
        <v>2</v>
      </c>
      <c r="X380" s="9">
        <v>8</v>
      </c>
      <c r="Y380" s="4">
        <f t="shared" si="31"/>
        <v>16</v>
      </c>
      <c r="Z380" s="4">
        <v>26</v>
      </c>
      <c r="AA380" s="4">
        <f t="shared" si="33"/>
        <v>15.2</v>
      </c>
      <c r="AB380" s="38">
        <f t="shared" si="30"/>
        <v>0.7105263157894738</v>
      </c>
    </row>
    <row r="381" spans="1:28" ht="13.5" customHeight="1">
      <c r="A381" s="3">
        <v>133</v>
      </c>
      <c r="B381" s="14" t="s">
        <v>39</v>
      </c>
      <c r="C381" s="31" t="s">
        <v>322</v>
      </c>
      <c r="D381" s="3">
        <v>1999</v>
      </c>
      <c r="E381" s="6">
        <v>1</v>
      </c>
      <c r="G381" s="6"/>
      <c r="H381" s="6"/>
      <c r="J381" s="113"/>
      <c r="K381" s="18"/>
      <c r="L381" s="18"/>
      <c r="M381" s="18"/>
      <c r="N381" s="18"/>
      <c r="O381" s="18"/>
      <c r="P381" s="18"/>
      <c r="Q381" s="17"/>
      <c r="R381" s="17"/>
      <c r="S381" s="17"/>
      <c r="T381" s="17"/>
      <c r="U381" s="17"/>
      <c r="V381" s="157">
        <v>0.08</v>
      </c>
      <c r="W381" s="157"/>
      <c r="X381" s="9">
        <v>2</v>
      </c>
      <c r="Y381" s="4">
        <f t="shared" si="31"/>
        <v>0.16</v>
      </c>
      <c r="Z381" s="4">
        <v>2</v>
      </c>
      <c r="AA381" s="4">
        <f>$C$528*Y381</f>
        <v>0.152</v>
      </c>
      <c r="AB381" s="38">
        <f>(Z381-AA381)/AA381</f>
        <v>12.157894736842106</v>
      </c>
    </row>
    <row r="382" spans="1:28" ht="13.5" customHeight="1">
      <c r="A382" s="3">
        <v>134</v>
      </c>
      <c r="B382" s="14" t="s">
        <v>39</v>
      </c>
      <c r="C382" s="31" t="s">
        <v>304</v>
      </c>
      <c r="D382" s="3">
        <v>1999</v>
      </c>
      <c r="E382" s="6">
        <v>1</v>
      </c>
      <c r="G382" s="6"/>
      <c r="H382" s="6"/>
      <c r="J382" s="113"/>
      <c r="K382" s="18"/>
      <c r="L382" s="18"/>
      <c r="M382" s="18"/>
      <c r="N382" s="18"/>
      <c r="O382" s="18"/>
      <c r="P382" s="18"/>
      <c r="Q382" s="17"/>
      <c r="R382" s="17"/>
      <c r="S382" s="17"/>
      <c r="T382" s="17"/>
      <c r="U382" s="17"/>
      <c r="V382" s="17">
        <v>0.8</v>
      </c>
      <c r="W382" s="17">
        <v>5.4</v>
      </c>
      <c r="X382" s="9">
        <v>1</v>
      </c>
      <c r="Y382" s="4">
        <f t="shared" si="31"/>
        <v>6.2</v>
      </c>
      <c r="Z382" s="4">
        <v>6</v>
      </c>
      <c r="AA382" s="4">
        <f>$C$528*Y382</f>
        <v>5.89</v>
      </c>
      <c r="AB382" s="38">
        <f>(Z382-AA382)/AA382</f>
        <v>0.018675721561969495</v>
      </c>
    </row>
    <row r="383" spans="1:28" ht="13.5" customHeight="1">
      <c r="A383" s="3">
        <v>135</v>
      </c>
      <c r="B383" s="14" t="s">
        <v>39</v>
      </c>
      <c r="C383" s="31" t="s">
        <v>156</v>
      </c>
      <c r="D383" s="3">
        <v>1999</v>
      </c>
      <c r="E383" s="6"/>
      <c r="G383" s="6">
        <v>1</v>
      </c>
      <c r="H383" s="6"/>
      <c r="J383" s="113"/>
      <c r="K383" s="18"/>
      <c r="L383" s="18"/>
      <c r="M383" s="18"/>
      <c r="N383" s="18"/>
      <c r="O383" s="18"/>
      <c r="P383" s="18"/>
      <c r="Q383" s="17"/>
      <c r="R383" s="17"/>
      <c r="S383" s="17"/>
      <c r="T383" s="17"/>
      <c r="U383" s="17"/>
      <c r="V383" s="17"/>
      <c r="W383" s="17">
        <v>8</v>
      </c>
      <c r="X383" s="9">
        <v>1</v>
      </c>
      <c r="Y383" s="4">
        <f t="shared" si="31"/>
        <v>8</v>
      </c>
      <c r="Z383" s="4">
        <v>12</v>
      </c>
      <c r="AA383" s="4">
        <f t="shared" si="33"/>
        <v>7.6</v>
      </c>
      <c r="AB383" s="38">
        <f t="shared" si="30"/>
        <v>0.5789473684210527</v>
      </c>
    </row>
    <row r="384" spans="1:28" ht="13.5" customHeight="1">
      <c r="A384" s="3">
        <v>136</v>
      </c>
      <c r="B384" s="14" t="s">
        <v>39</v>
      </c>
      <c r="C384" s="31" t="s">
        <v>235</v>
      </c>
      <c r="D384" s="3">
        <v>1999</v>
      </c>
      <c r="E384" s="6">
        <v>1</v>
      </c>
      <c r="G384" s="6"/>
      <c r="H384" s="6"/>
      <c r="J384" s="113"/>
      <c r="K384" s="18"/>
      <c r="L384" s="18"/>
      <c r="M384" s="18"/>
      <c r="N384" s="18"/>
      <c r="O384" s="18"/>
      <c r="P384" s="18"/>
      <c r="Q384" s="17"/>
      <c r="R384" s="17"/>
      <c r="S384" s="17"/>
      <c r="T384" s="17"/>
      <c r="U384" s="17"/>
      <c r="V384" s="17">
        <v>0.8</v>
      </c>
      <c r="W384" s="17">
        <v>1.5</v>
      </c>
      <c r="X384" s="9">
        <v>1</v>
      </c>
      <c r="Y384" s="4">
        <f>SUM(J384:W384)*X384*SUM(E384:I384)</f>
        <v>2.3</v>
      </c>
      <c r="Z384" s="4">
        <v>2</v>
      </c>
      <c r="AA384" s="4">
        <f t="shared" si="33"/>
        <v>2.1849999999999996</v>
      </c>
      <c r="AB384" s="38">
        <f t="shared" si="30"/>
        <v>-0.08466819221967947</v>
      </c>
    </row>
    <row r="385" spans="1:28" ht="13.5" customHeight="1">
      <c r="A385" s="3">
        <v>137</v>
      </c>
      <c r="B385" s="14" t="s">
        <v>39</v>
      </c>
      <c r="C385" s="31" t="s">
        <v>236</v>
      </c>
      <c r="D385" s="3">
        <v>1999</v>
      </c>
      <c r="E385" s="6"/>
      <c r="G385" s="6">
        <v>1</v>
      </c>
      <c r="H385" s="6"/>
      <c r="J385" s="113"/>
      <c r="K385" s="18"/>
      <c r="L385" s="18"/>
      <c r="M385" s="18"/>
      <c r="N385" s="18"/>
      <c r="O385" s="18"/>
      <c r="P385" s="18"/>
      <c r="Q385" s="17"/>
      <c r="R385" s="17"/>
      <c r="S385" s="17"/>
      <c r="T385" s="17"/>
      <c r="U385" s="17"/>
      <c r="V385" s="17"/>
      <c r="W385" s="17">
        <v>8</v>
      </c>
      <c r="X385" s="9">
        <v>1</v>
      </c>
      <c r="Y385" s="4">
        <f aca="true" t="shared" si="34" ref="Y385:Y409">SUM(J385:W385)*X385*SUM(E385:I385)</f>
        <v>8</v>
      </c>
      <c r="Z385" s="4">
        <v>14</v>
      </c>
      <c r="AA385" s="4">
        <f t="shared" si="33"/>
        <v>7.6</v>
      </c>
      <c r="AB385" s="38">
        <f t="shared" si="30"/>
        <v>0.8421052631578948</v>
      </c>
    </row>
    <row r="386" spans="1:28" ht="13.5" customHeight="1">
      <c r="A386" s="3">
        <v>138</v>
      </c>
      <c r="B386" s="14" t="s">
        <v>39</v>
      </c>
      <c r="C386" s="31" t="s">
        <v>237</v>
      </c>
      <c r="D386" s="3">
        <v>1999</v>
      </c>
      <c r="E386" s="6">
        <v>1</v>
      </c>
      <c r="G386" s="6"/>
      <c r="H386" s="6"/>
      <c r="J386" s="113"/>
      <c r="K386" s="18"/>
      <c r="L386" s="18"/>
      <c r="M386" s="18"/>
      <c r="N386" s="18"/>
      <c r="O386" s="18"/>
      <c r="P386" s="18">
        <v>0.6</v>
      </c>
      <c r="Q386" s="17">
        <v>0.6</v>
      </c>
      <c r="R386" s="17">
        <v>0.8</v>
      </c>
      <c r="S386" s="17">
        <v>0.8</v>
      </c>
      <c r="T386" s="17">
        <v>0.8</v>
      </c>
      <c r="U386" s="17">
        <v>2</v>
      </c>
      <c r="V386" s="17">
        <v>2.6</v>
      </c>
      <c r="W386" s="17">
        <v>2.8</v>
      </c>
      <c r="X386" s="9">
        <v>1</v>
      </c>
      <c r="Y386" s="4">
        <f t="shared" si="34"/>
        <v>11</v>
      </c>
      <c r="Z386" s="4">
        <v>13</v>
      </c>
      <c r="AA386" s="4">
        <f t="shared" si="33"/>
        <v>10.45</v>
      </c>
      <c r="AB386" s="38">
        <f t="shared" si="30"/>
        <v>0.24401913875598094</v>
      </c>
    </row>
    <row r="387" spans="1:28" ht="13.5" customHeight="1">
      <c r="A387" s="3">
        <v>139</v>
      </c>
      <c r="B387" s="14" t="s">
        <v>39</v>
      </c>
      <c r="C387" s="31" t="s">
        <v>341</v>
      </c>
      <c r="D387" s="3">
        <v>1999</v>
      </c>
      <c r="E387" s="6"/>
      <c r="G387" s="6"/>
      <c r="H387" s="6"/>
      <c r="I387" s="3">
        <v>1</v>
      </c>
      <c r="J387" s="113"/>
      <c r="K387" s="18"/>
      <c r="L387" s="18"/>
      <c r="M387" s="18"/>
      <c r="N387" s="18"/>
      <c r="O387" s="18"/>
      <c r="P387" s="18"/>
      <c r="Q387" s="17"/>
      <c r="R387" s="17"/>
      <c r="S387" s="17"/>
      <c r="T387" s="17"/>
      <c r="U387" s="17"/>
      <c r="V387" s="147">
        <v>190</v>
      </c>
      <c r="W387" s="147"/>
      <c r="X387" s="9">
        <v>1</v>
      </c>
      <c r="Y387" s="4">
        <f>SUM(J387:W387)*X387*SUM(E387:I387)</f>
        <v>190</v>
      </c>
      <c r="Z387" s="4">
        <v>170</v>
      </c>
      <c r="AA387" s="4">
        <f t="shared" si="33"/>
        <v>180.5</v>
      </c>
      <c r="AB387" s="38">
        <f t="shared" si="30"/>
        <v>-0.05817174515235457</v>
      </c>
    </row>
    <row r="388" spans="1:28" ht="13.5" customHeight="1">
      <c r="A388" s="3">
        <v>140</v>
      </c>
      <c r="B388" s="14" t="s">
        <v>39</v>
      </c>
      <c r="C388" s="31" t="s">
        <v>333</v>
      </c>
      <c r="D388" s="3">
        <v>2000</v>
      </c>
      <c r="E388" s="6">
        <v>1</v>
      </c>
      <c r="G388" s="6"/>
      <c r="H388" s="6"/>
      <c r="J388" s="113"/>
      <c r="K388" s="18"/>
      <c r="L388" s="18"/>
      <c r="M388" s="18"/>
      <c r="N388" s="18"/>
      <c r="O388" s="18"/>
      <c r="P388" s="18"/>
      <c r="Q388" s="17"/>
      <c r="R388" s="17"/>
      <c r="S388" s="17"/>
      <c r="T388" s="17"/>
      <c r="U388" s="17">
        <v>0.8</v>
      </c>
      <c r="V388" s="17">
        <v>0.8</v>
      </c>
      <c r="W388" s="17">
        <v>2.8</v>
      </c>
      <c r="X388" s="9">
        <v>1</v>
      </c>
      <c r="Y388" s="4">
        <f t="shared" si="34"/>
        <v>4.4</v>
      </c>
      <c r="Z388" s="4">
        <v>5</v>
      </c>
      <c r="AA388" s="4">
        <f>$C$528*Y388</f>
        <v>4.18</v>
      </c>
      <c r="AB388" s="38">
        <f aca="true" t="shared" si="35" ref="AB388:AB411">(Z388-AA388)/AA388</f>
        <v>0.19617224880382783</v>
      </c>
    </row>
    <row r="389" spans="1:28" ht="13.5" customHeight="1">
      <c r="A389" s="3">
        <v>141</v>
      </c>
      <c r="B389" s="14" t="s">
        <v>39</v>
      </c>
      <c r="C389" s="31" t="s">
        <v>323</v>
      </c>
      <c r="D389" s="3">
        <v>2000</v>
      </c>
      <c r="E389" s="6"/>
      <c r="G389" s="6">
        <v>1</v>
      </c>
      <c r="H389" s="6"/>
      <c r="J389" s="113"/>
      <c r="K389" s="18"/>
      <c r="L389" s="18"/>
      <c r="M389" s="18"/>
      <c r="N389" s="18"/>
      <c r="O389" s="18"/>
      <c r="P389" s="18"/>
      <c r="Q389" s="17"/>
      <c r="R389" s="17"/>
      <c r="S389" s="17"/>
      <c r="T389" s="17"/>
      <c r="U389" s="17"/>
      <c r="V389" s="17"/>
      <c r="W389" s="17">
        <v>8</v>
      </c>
      <c r="X389" s="9">
        <v>1</v>
      </c>
      <c r="Y389" s="4">
        <f t="shared" si="34"/>
        <v>8</v>
      </c>
      <c r="Z389" s="4">
        <v>12</v>
      </c>
      <c r="AA389" s="4">
        <f>$C$528*Y389</f>
        <v>7.6</v>
      </c>
      <c r="AB389" s="38">
        <f t="shared" si="35"/>
        <v>0.5789473684210527</v>
      </c>
    </row>
    <row r="390" spans="1:28" ht="13.5" customHeight="1">
      <c r="A390" s="3">
        <v>142</v>
      </c>
      <c r="B390" s="14" t="s">
        <v>39</v>
      </c>
      <c r="C390" s="31" t="s">
        <v>380</v>
      </c>
      <c r="D390" s="3">
        <v>2000</v>
      </c>
      <c r="E390" s="6"/>
      <c r="F390" s="3">
        <v>1</v>
      </c>
      <c r="G390" s="6"/>
      <c r="H390" s="6"/>
      <c r="J390" s="113"/>
      <c r="K390" s="18"/>
      <c r="L390" s="18"/>
      <c r="M390" s="18"/>
      <c r="N390" s="18"/>
      <c r="O390" s="18"/>
      <c r="P390" s="18"/>
      <c r="Q390" s="17"/>
      <c r="R390" s="17"/>
      <c r="S390" s="17"/>
      <c r="T390" s="17"/>
      <c r="U390" s="17"/>
      <c r="V390" s="17"/>
      <c r="W390" s="22">
        <v>21</v>
      </c>
      <c r="X390" s="9">
        <v>1</v>
      </c>
      <c r="Y390" s="4">
        <f>SUM(J390:W390)*X390*SUM(E390:I390)</f>
        <v>21</v>
      </c>
      <c r="Z390" s="4">
        <v>19</v>
      </c>
      <c r="AA390" s="4">
        <f>$C$528*Y390</f>
        <v>19.95</v>
      </c>
      <c r="AB390" s="38">
        <f t="shared" si="35"/>
        <v>-0.04761904761904758</v>
      </c>
    </row>
    <row r="391" spans="1:28" ht="13.5" customHeight="1">
      <c r="A391" s="3">
        <v>143</v>
      </c>
      <c r="B391" s="14" t="s">
        <v>39</v>
      </c>
      <c r="C391" s="31" t="s">
        <v>381</v>
      </c>
      <c r="D391" s="3">
        <v>2000</v>
      </c>
      <c r="E391" s="6">
        <v>1</v>
      </c>
      <c r="G391" s="6"/>
      <c r="H391" s="6"/>
      <c r="J391" s="113"/>
      <c r="K391" s="18"/>
      <c r="L391" s="18"/>
      <c r="M391" s="18"/>
      <c r="N391" s="18"/>
      <c r="O391" s="18"/>
      <c r="P391" s="18"/>
      <c r="Q391" s="17"/>
      <c r="R391" s="17"/>
      <c r="S391" s="17"/>
      <c r="T391" s="17"/>
      <c r="U391" s="17"/>
      <c r="V391" s="17"/>
      <c r="W391" s="17">
        <v>0.8</v>
      </c>
      <c r="X391" s="9">
        <v>4</v>
      </c>
      <c r="Y391" s="4">
        <f>SUM(J391:W391)*X391*SUM(E391:I391)</f>
        <v>3.2</v>
      </c>
      <c r="Z391" s="4">
        <v>8</v>
      </c>
      <c r="AA391" s="4">
        <f>$C$528*Y391</f>
        <v>3.04</v>
      </c>
      <c r="AB391" s="38">
        <f t="shared" si="35"/>
        <v>1.631578947368421</v>
      </c>
    </row>
    <row r="392" spans="1:28" ht="13.5" customHeight="1">
      <c r="A392" s="3">
        <v>144</v>
      </c>
      <c r="B392" s="14" t="s">
        <v>39</v>
      </c>
      <c r="C392" s="31" t="s">
        <v>272</v>
      </c>
      <c r="D392" s="3">
        <v>2000</v>
      </c>
      <c r="E392" s="6">
        <v>1</v>
      </c>
      <c r="G392" s="6"/>
      <c r="H392" s="6"/>
      <c r="J392" s="113"/>
      <c r="K392" s="18"/>
      <c r="L392" s="18"/>
      <c r="M392" s="18"/>
      <c r="N392" s="18"/>
      <c r="O392" s="18"/>
      <c r="P392" s="18"/>
      <c r="Q392" s="17"/>
      <c r="R392" s="17"/>
      <c r="S392" s="17"/>
      <c r="T392" s="17">
        <v>0.8</v>
      </c>
      <c r="U392" s="17">
        <v>0.8</v>
      </c>
      <c r="V392" s="17">
        <v>0.8</v>
      </c>
      <c r="W392" s="17">
        <v>2.8</v>
      </c>
      <c r="X392" s="9">
        <v>1</v>
      </c>
      <c r="Y392" s="4">
        <f t="shared" si="34"/>
        <v>5.2</v>
      </c>
      <c r="Z392" s="4">
        <v>6</v>
      </c>
      <c r="AA392" s="4">
        <f t="shared" si="33"/>
        <v>4.9399999999999995</v>
      </c>
      <c r="AB392" s="38">
        <f t="shared" si="35"/>
        <v>0.2145748987854252</v>
      </c>
    </row>
    <row r="393" spans="1:28" ht="13.5" customHeight="1">
      <c r="A393" s="3">
        <v>145</v>
      </c>
      <c r="B393" s="14" t="s">
        <v>39</v>
      </c>
      <c r="C393" s="31" t="s">
        <v>342</v>
      </c>
      <c r="D393" s="3">
        <v>2000</v>
      </c>
      <c r="E393" s="6">
        <v>1</v>
      </c>
      <c r="G393" s="6"/>
      <c r="H393" s="6"/>
      <c r="J393" s="113"/>
      <c r="K393" s="18"/>
      <c r="L393" s="18"/>
      <c r="M393" s="18"/>
      <c r="N393" s="18"/>
      <c r="O393" s="18"/>
      <c r="P393" s="18"/>
      <c r="Q393" s="17"/>
      <c r="R393" s="17"/>
      <c r="S393" s="17"/>
      <c r="T393" s="17">
        <v>0.8</v>
      </c>
      <c r="U393" s="17">
        <v>0.8</v>
      </c>
      <c r="V393" s="17">
        <v>0.8</v>
      </c>
      <c r="W393" s="17">
        <v>2.8</v>
      </c>
      <c r="X393" s="9">
        <v>1</v>
      </c>
      <c r="Y393" s="4">
        <f t="shared" si="34"/>
        <v>5.2</v>
      </c>
      <c r="Z393" s="4">
        <v>6</v>
      </c>
      <c r="AA393" s="4">
        <f>$C$528*Y393</f>
        <v>4.9399999999999995</v>
      </c>
      <c r="AB393" s="38">
        <f t="shared" si="35"/>
        <v>0.2145748987854252</v>
      </c>
    </row>
    <row r="394" spans="1:28" ht="13.5" customHeight="1">
      <c r="A394" s="3">
        <v>146</v>
      </c>
      <c r="B394" s="14" t="s">
        <v>39</v>
      </c>
      <c r="C394" s="31" t="s">
        <v>157</v>
      </c>
      <c r="D394" s="3">
        <v>2000</v>
      </c>
      <c r="E394" s="6">
        <v>1</v>
      </c>
      <c r="G394" s="6"/>
      <c r="H394" s="6"/>
      <c r="J394" s="113"/>
      <c r="K394" s="18"/>
      <c r="L394" s="18"/>
      <c r="M394" s="18"/>
      <c r="N394" s="18"/>
      <c r="O394" s="18"/>
      <c r="P394" s="18"/>
      <c r="Q394" s="17"/>
      <c r="R394" s="17"/>
      <c r="S394" s="17"/>
      <c r="T394" s="17">
        <v>0.8</v>
      </c>
      <c r="U394" s="17">
        <v>0.8</v>
      </c>
      <c r="V394" s="17">
        <v>0.8</v>
      </c>
      <c r="W394" s="17">
        <v>2.8</v>
      </c>
      <c r="X394" s="9">
        <v>1</v>
      </c>
      <c r="Y394" s="4">
        <f t="shared" si="34"/>
        <v>5.2</v>
      </c>
      <c r="Z394" s="4">
        <v>6</v>
      </c>
      <c r="AA394" s="4">
        <f t="shared" si="33"/>
        <v>4.9399999999999995</v>
      </c>
      <c r="AB394" s="38">
        <f t="shared" si="35"/>
        <v>0.2145748987854252</v>
      </c>
    </row>
    <row r="395" spans="1:28" ht="13.5" customHeight="1">
      <c r="A395" s="3">
        <v>147</v>
      </c>
      <c r="B395" s="14" t="s">
        <v>39</v>
      </c>
      <c r="C395" s="31" t="s">
        <v>273</v>
      </c>
      <c r="D395" s="3">
        <v>2000</v>
      </c>
      <c r="E395" s="6">
        <v>1</v>
      </c>
      <c r="G395" s="6"/>
      <c r="H395" s="6"/>
      <c r="J395" s="113"/>
      <c r="K395" s="18"/>
      <c r="L395" s="18"/>
      <c r="M395" s="18"/>
      <c r="N395" s="18"/>
      <c r="O395" s="18"/>
      <c r="P395" s="18"/>
      <c r="Q395" s="17"/>
      <c r="R395" s="17"/>
      <c r="S395" s="17"/>
      <c r="T395" s="17">
        <v>0.8</v>
      </c>
      <c r="U395" s="17">
        <v>0.8</v>
      </c>
      <c r="V395" s="17">
        <v>0.8</v>
      </c>
      <c r="W395" s="17">
        <v>2.8</v>
      </c>
      <c r="X395" s="9">
        <v>1</v>
      </c>
      <c r="Y395" s="4">
        <f t="shared" si="34"/>
        <v>5.2</v>
      </c>
      <c r="Z395" s="4">
        <v>9</v>
      </c>
      <c r="AA395" s="4">
        <f t="shared" si="33"/>
        <v>4.9399999999999995</v>
      </c>
      <c r="AB395" s="38">
        <f t="shared" si="35"/>
        <v>0.8218623481781379</v>
      </c>
    </row>
    <row r="396" spans="1:28" ht="13.5" customHeight="1">
      <c r="A396" s="3">
        <v>148</v>
      </c>
      <c r="B396" s="14" t="s">
        <v>39</v>
      </c>
      <c r="C396" s="31" t="s">
        <v>306</v>
      </c>
      <c r="D396" s="3">
        <v>2000</v>
      </c>
      <c r="E396" s="6"/>
      <c r="G396" s="6">
        <v>1</v>
      </c>
      <c r="H396" s="6"/>
      <c r="J396" s="113"/>
      <c r="K396" s="18"/>
      <c r="L396" s="18"/>
      <c r="M396" s="18"/>
      <c r="N396" s="18"/>
      <c r="O396" s="18"/>
      <c r="P396" s="18"/>
      <c r="Q396" s="17"/>
      <c r="R396" s="17"/>
      <c r="S396" s="17"/>
      <c r="T396" s="17">
        <v>0.8</v>
      </c>
      <c r="U396" s="17">
        <v>0.8</v>
      </c>
      <c r="V396" s="17">
        <v>0.8</v>
      </c>
      <c r="W396" s="17">
        <v>2.8</v>
      </c>
      <c r="X396" s="9">
        <v>1</v>
      </c>
      <c r="Y396" s="4">
        <f t="shared" si="34"/>
        <v>5.2</v>
      </c>
      <c r="Z396" s="4">
        <v>12</v>
      </c>
      <c r="AA396" s="4">
        <f>$C$528*Y396</f>
        <v>4.9399999999999995</v>
      </c>
      <c r="AB396" s="38">
        <f t="shared" si="35"/>
        <v>1.4291497975708505</v>
      </c>
    </row>
    <row r="397" spans="1:28" ht="13.5" customHeight="1">
      <c r="A397" s="3">
        <v>149</v>
      </c>
      <c r="B397" s="14" t="s">
        <v>39</v>
      </c>
      <c r="C397" s="31" t="s">
        <v>343</v>
      </c>
      <c r="D397" s="3">
        <v>2000</v>
      </c>
      <c r="E397" s="6">
        <v>1</v>
      </c>
      <c r="G397" s="6"/>
      <c r="H397" s="6"/>
      <c r="J397" s="113"/>
      <c r="K397" s="18"/>
      <c r="L397" s="18"/>
      <c r="M397" s="18"/>
      <c r="N397" s="18"/>
      <c r="O397" s="18"/>
      <c r="P397" s="18"/>
      <c r="Q397" s="17"/>
      <c r="R397" s="17"/>
      <c r="S397" s="17"/>
      <c r="T397" s="17"/>
      <c r="U397" s="17"/>
      <c r="V397" s="17"/>
      <c r="W397" s="17">
        <v>0.8</v>
      </c>
      <c r="X397" s="9">
        <v>5</v>
      </c>
      <c r="Y397" s="4">
        <f t="shared" si="34"/>
        <v>4</v>
      </c>
      <c r="Z397" s="4">
        <v>10</v>
      </c>
      <c r="AA397" s="4">
        <f>$C$528*Y397</f>
        <v>3.8</v>
      </c>
      <c r="AB397" s="38">
        <f t="shared" si="35"/>
        <v>1.6315789473684212</v>
      </c>
    </row>
    <row r="398" spans="1:28" ht="13.5" customHeight="1">
      <c r="A398" s="3">
        <v>150</v>
      </c>
      <c r="B398" s="14" t="s">
        <v>39</v>
      </c>
      <c r="C398" s="31" t="s">
        <v>387</v>
      </c>
      <c r="D398" s="3">
        <v>2000</v>
      </c>
      <c r="E398" s="6"/>
      <c r="G398" s="6"/>
      <c r="H398" s="6"/>
      <c r="I398" s="3">
        <v>1</v>
      </c>
      <c r="J398" s="113"/>
      <c r="K398" s="18"/>
      <c r="L398" s="18"/>
      <c r="M398" s="18"/>
      <c r="N398" s="18"/>
      <c r="O398" s="18"/>
      <c r="P398" s="18"/>
      <c r="Q398" s="17"/>
      <c r="R398" s="17"/>
      <c r="S398" s="17"/>
      <c r="T398" s="17"/>
      <c r="U398" s="17"/>
      <c r="V398" s="17"/>
      <c r="W398" s="17">
        <v>0.8</v>
      </c>
      <c r="X398" s="9">
        <v>5</v>
      </c>
      <c r="Y398" s="4">
        <f>SUM(J398:W398)*X398*SUM(E398:I398)</f>
        <v>4</v>
      </c>
      <c r="Z398" s="4">
        <v>25</v>
      </c>
      <c r="AA398" s="4">
        <f>$C$528*Y398</f>
        <v>3.8</v>
      </c>
      <c r="AB398" s="38">
        <f>(Z398-AA398)/AA398</f>
        <v>5.578947368421053</v>
      </c>
    </row>
    <row r="399" spans="1:28" ht="13.5" customHeight="1">
      <c r="A399" s="3">
        <v>151</v>
      </c>
      <c r="B399" s="14" t="s">
        <v>39</v>
      </c>
      <c r="C399" s="31" t="s">
        <v>324</v>
      </c>
      <c r="D399" s="3">
        <v>2000</v>
      </c>
      <c r="E399" s="6"/>
      <c r="G399" s="6">
        <v>1</v>
      </c>
      <c r="H399" s="6"/>
      <c r="J399" s="113"/>
      <c r="K399" s="18"/>
      <c r="L399" s="18"/>
      <c r="M399" s="18"/>
      <c r="N399" s="18"/>
      <c r="O399" s="18"/>
      <c r="P399" s="18"/>
      <c r="Q399" s="17"/>
      <c r="R399" s="17"/>
      <c r="S399" s="17"/>
      <c r="T399" s="17"/>
      <c r="U399" s="17"/>
      <c r="V399" s="17"/>
      <c r="W399" s="17">
        <v>8</v>
      </c>
      <c r="X399" s="9">
        <v>1</v>
      </c>
      <c r="Y399" s="4">
        <f t="shared" si="34"/>
        <v>8</v>
      </c>
      <c r="Z399" s="4">
        <v>10</v>
      </c>
      <c r="AA399" s="4">
        <f>$C$528*Y399</f>
        <v>7.6</v>
      </c>
      <c r="AB399" s="38">
        <f t="shared" si="35"/>
        <v>0.31578947368421056</v>
      </c>
    </row>
    <row r="400" spans="1:28" ht="13.5" customHeight="1">
      <c r="A400" s="3">
        <v>152</v>
      </c>
      <c r="B400" s="14" t="s">
        <v>39</v>
      </c>
      <c r="C400" s="31" t="s">
        <v>382</v>
      </c>
      <c r="D400" s="3">
        <v>2000</v>
      </c>
      <c r="E400" s="6">
        <v>1</v>
      </c>
      <c r="G400" s="6"/>
      <c r="H400" s="6"/>
      <c r="J400" s="113"/>
      <c r="K400" s="18"/>
      <c r="L400" s="18"/>
      <c r="M400" s="18"/>
      <c r="N400" s="18"/>
      <c r="O400" s="18"/>
      <c r="P400" s="18"/>
      <c r="Q400" s="17"/>
      <c r="R400" s="17"/>
      <c r="S400" s="17"/>
      <c r="T400" s="17"/>
      <c r="U400" s="17"/>
      <c r="V400" s="17"/>
      <c r="W400" s="17">
        <v>0.8</v>
      </c>
      <c r="X400" s="9">
        <v>2</v>
      </c>
      <c r="Y400" s="4">
        <f>SUM(J400:W400)*X400*SUM(E400:I400)</f>
        <v>1.6</v>
      </c>
      <c r="Z400" s="4">
        <v>2</v>
      </c>
      <c r="AA400" s="4">
        <f>$C$528*Y400</f>
        <v>1.52</v>
      </c>
      <c r="AB400" s="38">
        <f t="shared" si="35"/>
        <v>0.3157894736842105</v>
      </c>
    </row>
    <row r="401" spans="1:28" ht="13.5" customHeight="1">
      <c r="A401" s="3">
        <v>153</v>
      </c>
      <c r="B401" s="14" t="s">
        <v>39</v>
      </c>
      <c r="C401" s="31" t="s">
        <v>158</v>
      </c>
      <c r="D401" s="3">
        <v>2000</v>
      </c>
      <c r="E401" s="6">
        <v>1</v>
      </c>
      <c r="G401" s="6"/>
      <c r="H401" s="6"/>
      <c r="J401" s="113"/>
      <c r="K401" s="18"/>
      <c r="L401" s="18"/>
      <c r="M401" s="18"/>
      <c r="N401" s="18"/>
      <c r="O401" s="18"/>
      <c r="P401" s="18"/>
      <c r="Q401" s="17"/>
      <c r="R401" s="17"/>
      <c r="S401" s="17"/>
      <c r="T401" s="17"/>
      <c r="U401" s="17"/>
      <c r="V401" s="17"/>
      <c r="W401" s="17">
        <v>0.8</v>
      </c>
      <c r="X401" s="9">
        <v>2</v>
      </c>
      <c r="Y401" s="4">
        <f t="shared" si="34"/>
        <v>1.6</v>
      </c>
      <c r="Z401" s="4">
        <v>1.8</v>
      </c>
      <c r="AA401" s="4">
        <f t="shared" si="33"/>
        <v>1.52</v>
      </c>
      <c r="AB401" s="38">
        <f t="shared" si="35"/>
        <v>0.1842105263157895</v>
      </c>
    </row>
    <row r="402" spans="1:28" ht="13.5" customHeight="1">
      <c r="A402" s="3">
        <v>154</v>
      </c>
      <c r="B402" s="14" t="s">
        <v>39</v>
      </c>
      <c r="C402" s="31" t="s">
        <v>383</v>
      </c>
      <c r="D402" s="3">
        <v>2000</v>
      </c>
      <c r="E402" s="6">
        <v>1</v>
      </c>
      <c r="G402" s="6"/>
      <c r="H402" s="6"/>
      <c r="J402" s="113"/>
      <c r="K402" s="18"/>
      <c r="L402" s="18"/>
      <c r="M402" s="18"/>
      <c r="N402" s="18"/>
      <c r="O402" s="18"/>
      <c r="P402" s="18"/>
      <c r="Q402" s="17"/>
      <c r="R402" s="17"/>
      <c r="S402" s="17"/>
      <c r="T402" s="17">
        <v>0.8</v>
      </c>
      <c r="U402" s="17">
        <v>0.8</v>
      </c>
      <c r="V402" s="17">
        <v>0.8</v>
      </c>
      <c r="W402" s="17">
        <v>2.8</v>
      </c>
      <c r="X402" s="9">
        <v>1</v>
      </c>
      <c r="Y402" s="4">
        <f>SUM(J402:W402)*X402*SUM(E402:I402)</f>
        <v>5.2</v>
      </c>
      <c r="Z402" s="4">
        <v>5</v>
      </c>
      <c r="AA402" s="4">
        <f>$C$528*Y402</f>
        <v>4.9399999999999995</v>
      </c>
      <c r="AB402" s="38">
        <f t="shared" si="35"/>
        <v>0.012145748987854353</v>
      </c>
    </row>
    <row r="403" spans="1:28" ht="13.5" customHeight="1">
      <c r="A403" s="3">
        <v>155</v>
      </c>
      <c r="B403" s="14" t="s">
        <v>39</v>
      </c>
      <c r="C403" s="31" t="s">
        <v>384</v>
      </c>
      <c r="D403" s="3">
        <v>2000</v>
      </c>
      <c r="E403" s="6"/>
      <c r="G403" s="6">
        <v>1</v>
      </c>
      <c r="H403" s="6"/>
      <c r="J403" s="113"/>
      <c r="K403" s="18"/>
      <c r="L403" s="18"/>
      <c r="M403" s="18"/>
      <c r="N403" s="18"/>
      <c r="O403" s="18"/>
      <c r="P403" s="18"/>
      <c r="Q403" s="17"/>
      <c r="R403" s="17"/>
      <c r="S403" s="17"/>
      <c r="T403" s="17"/>
      <c r="U403" s="17"/>
      <c r="V403" s="17"/>
      <c r="W403" s="17">
        <v>8</v>
      </c>
      <c r="X403" s="9">
        <v>1</v>
      </c>
      <c r="Y403" s="4">
        <f>SUM(J403:W403)*X403*SUM(E403:I403)</f>
        <v>8</v>
      </c>
      <c r="Z403" s="4">
        <v>19</v>
      </c>
      <c r="AA403" s="4">
        <f>$C$528*Y403</f>
        <v>7.6</v>
      </c>
      <c r="AB403" s="38">
        <f t="shared" si="35"/>
        <v>1.5000000000000002</v>
      </c>
    </row>
    <row r="404" spans="1:28" ht="13.5" customHeight="1">
      <c r="A404" s="3">
        <v>156</v>
      </c>
      <c r="B404" s="14" t="s">
        <v>39</v>
      </c>
      <c r="C404" s="31" t="s">
        <v>274</v>
      </c>
      <c r="D404" s="3">
        <v>2001</v>
      </c>
      <c r="E404" s="6">
        <v>1</v>
      </c>
      <c r="G404" s="6"/>
      <c r="H404" s="6"/>
      <c r="J404" s="113"/>
      <c r="K404" s="18"/>
      <c r="L404" s="18"/>
      <c r="M404" s="18"/>
      <c r="N404" s="18"/>
      <c r="O404" s="18"/>
      <c r="P404" s="18"/>
      <c r="Q404" s="17"/>
      <c r="R404" s="17">
        <v>0.8</v>
      </c>
      <c r="S404" s="17">
        <v>0.8</v>
      </c>
      <c r="T404" s="17">
        <v>0.8</v>
      </c>
      <c r="U404" s="17">
        <v>0.8</v>
      </c>
      <c r="V404" s="17">
        <v>0.8</v>
      </c>
      <c r="W404" s="17">
        <v>2.8</v>
      </c>
      <c r="X404" s="9">
        <v>1</v>
      </c>
      <c r="Y404" s="4">
        <f t="shared" si="34"/>
        <v>6.8</v>
      </c>
      <c r="Z404" s="4">
        <v>15</v>
      </c>
      <c r="AA404" s="4">
        <f t="shared" si="33"/>
        <v>6.46</v>
      </c>
      <c r="AB404" s="38">
        <f t="shared" si="35"/>
        <v>1.3219814241486068</v>
      </c>
    </row>
    <row r="405" spans="1:28" ht="13.5" customHeight="1">
      <c r="A405" s="3">
        <v>157</v>
      </c>
      <c r="B405" s="14" t="s">
        <v>39</v>
      </c>
      <c r="C405" s="31" t="s">
        <v>385</v>
      </c>
      <c r="D405" s="3">
        <v>2001</v>
      </c>
      <c r="E405" s="6"/>
      <c r="F405" s="3">
        <v>1</v>
      </c>
      <c r="G405" s="6"/>
      <c r="H405" s="6"/>
      <c r="J405" s="113"/>
      <c r="K405" s="18"/>
      <c r="L405" s="18"/>
      <c r="M405" s="18"/>
      <c r="N405" s="18"/>
      <c r="O405" s="18"/>
      <c r="P405" s="18"/>
      <c r="Q405" s="17"/>
      <c r="R405" s="17"/>
      <c r="S405" s="17"/>
      <c r="T405" s="17"/>
      <c r="U405" s="17"/>
      <c r="V405" s="17"/>
      <c r="W405" s="22">
        <v>14</v>
      </c>
      <c r="X405" s="9">
        <v>1</v>
      </c>
      <c r="Y405" s="4">
        <f t="shared" si="34"/>
        <v>14</v>
      </c>
      <c r="Z405" s="4">
        <v>18</v>
      </c>
      <c r="AA405" s="4">
        <f>$C$528*Y405</f>
        <v>13.299999999999999</v>
      </c>
      <c r="AB405" s="38">
        <f t="shared" si="35"/>
        <v>0.35338345864661663</v>
      </c>
    </row>
    <row r="406" spans="1:28" ht="13.5" customHeight="1">
      <c r="A406" s="3">
        <v>158</v>
      </c>
      <c r="B406" s="14" t="s">
        <v>39</v>
      </c>
      <c r="C406" s="31" t="s">
        <v>344</v>
      </c>
      <c r="D406" s="3">
        <v>2001</v>
      </c>
      <c r="E406" s="6">
        <v>1</v>
      </c>
      <c r="G406" s="6"/>
      <c r="H406" s="6"/>
      <c r="J406" s="113"/>
      <c r="K406" s="18"/>
      <c r="L406" s="18"/>
      <c r="M406" s="18"/>
      <c r="N406" s="18"/>
      <c r="O406" s="18"/>
      <c r="P406" s="18"/>
      <c r="Q406" s="17"/>
      <c r="R406" s="17"/>
      <c r="S406" s="17"/>
      <c r="T406" s="17"/>
      <c r="U406" s="17"/>
      <c r="V406" s="17"/>
      <c r="W406" s="17">
        <v>0.8</v>
      </c>
      <c r="X406" s="9">
        <v>6</v>
      </c>
      <c r="Y406" s="4">
        <f>SUM(J406:W406)*X406*SUM(E406:I406)</f>
        <v>4.800000000000001</v>
      </c>
      <c r="Z406" s="16">
        <v>10</v>
      </c>
      <c r="AA406" s="4">
        <f>$C$528*Y406</f>
        <v>4.5600000000000005</v>
      </c>
      <c r="AB406" s="38">
        <f t="shared" si="35"/>
        <v>1.1929824561403506</v>
      </c>
    </row>
    <row r="407" spans="1:28" ht="13.5" customHeight="1">
      <c r="A407" s="3">
        <v>159</v>
      </c>
      <c r="B407" s="14" t="s">
        <v>39</v>
      </c>
      <c r="C407" s="5" t="s">
        <v>159</v>
      </c>
      <c r="D407" s="3">
        <v>2001</v>
      </c>
      <c r="E407" s="6">
        <v>1</v>
      </c>
      <c r="J407" s="113"/>
      <c r="K407" s="18"/>
      <c r="L407" s="18"/>
      <c r="M407" s="18"/>
      <c r="N407" s="18"/>
      <c r="O407" s="18"/>
      <c r="P407" s="18"/>
      <c r="Q407" s="17"/>
      <c r="R407" s="17"/>
      <c r="S407" s="17"/>
      <c r="T407" s="17"/>
      <c r="U407" s="17">
        <v>0.6</v>
      </c>
      <c r="V407" s="17">
        <v>0.6</v>
      </c>
      <c r="W407" s="17">
        <v>0.8</v>
      </c>
      <c r="X407" s="9">
        <v>1</v>
      </c>
      <c r="Y407" s="4">
        <f t="shared" si="34"/>
        <v>2</v>
      </c>
      <c r="Z407" s="16">
        <v>3</v>
      </c>
      <c r="AA407" s="4">
        <f t="shared" si="33"/>
        <v>1.9</v>
      </c>
      <c r="AB407" s="38">
        <f t="shared" si="35"/>
        <v>0.5789473684210527</v>
      </c>
    </row>
    <row r="408" spans="1:28" ht="13.5" customHeight="1">
      <c r="A408" s="3">
        <v>160</v>
      </c>
      <c r="B408" s="14" t="s">
        <v>39</v>
      </c>
      <c r="C408" s="5" t="s">
        <v>268</v>
      </c>
      <c r="D408" s="3">
        <v>2001</v>
      </c>
      <c r="G408" s="6">
        <v>1</v>
      </c>
      <c r="H408" s="6"/>
      <c r="J408" s="113"/>
      <c r="K408" s="18"/>
      <c r="L408" s="18"/>
      <c r="M408" s="18"/>
      <c r="N408" s="18"/>
      <c r="O408" s="18"/>
      <c r="P408" s="18"/>
      <c r="Q408" s="17"/>
      <c r="R408" s="17"/>
      <c r="S408" s="17"/>
      <c r="T408" s="17"/>
      <c r="U408" s="17"/>
      <c r="V408" s="17"/>
      <c r="W408" s="17">
        <v>8</v>
      </c>
      <c r="X408" s="9">
        <v>1</v>
      </c>
      <c r="Y408" s="4">
        <f t="shared" si="34"/>
        <v>8</v>
      </c>
      <c r="Z408" s="4">
        <v>17</v>
      </c>
      <c r="AA408" s="4">
        <f t="shared" si="33"/>
        <v>7.6</v>
      </c>
      <c r="AB408" s="38">
        <f t="shared" si="35"/>
        <v>1.236842105263158</v>
      </c>
    </row>
    <row r="409" spans="1:28" ht="13.5" customHeight="1">
      <c r="A409" s="3">
        <v>161</v>
      </c>
      <c r="B409" s="14" t="s">
        <v>39</v>
      </c>
      <c r="C409" s="5" t="s">
        <v>207</v>
      </c>
      <c r="D409" s="3">
        <v>2001</v>
      </c>
      <c r="E409" s="6">
        <v>1</v>
      </c>
      <c r="J409" s="113"/>
      <c r="K409" s="18"/>
      <c r="L409" s="18"/>
      <c r="M409" s="18"/>
      <c r="N409" s="18"/>
      <c r="O409" s="18"/>
      <c r="P409" s="18"/>
      <c r="Q409" s="17"/>
      <c r="R409" s="17"/>
      <c r="S409" s="17"/>
      <c r="T409" s="17"/>
      <c r="U409" s="17">
        <v>0.8</v>
      </c>
      <c r="V409" s="17">
        <v>0.8</v>
      </c>
      <c r="W409" s="17">
        <v>2.8</v>
      </c>
      <c r="X409" s="9">
        <v>1</v>
      </c>
      <c r="Y409" s="4">
        <f t="shared" si="34"/>
        <v>4.4</v>
      </c>
      <c r="Z409" s="71">
        <v>0</v>
      </c>
      <c r="AA409" s="4">
        <f t="shared" si="33"/>
        <v>4.18</v>
      </c>
      <c r="AB409" s="49" t="s">
        <v>33</v>
      </c>
    </row>
    <row r="410" spans="1:28" ht="13.5" customHeight="1">
      <c r="A410" s="3">
        <v>162</v>
      </c>
      <c r="B410" s="14" t="s">
        <v>39</v>
      </c>
      <c r="C410" s="5" t="s">
        <v>388</v>
      </c>
      <c r="D410" s="3">
        <v>2001</v>
      </c>
      <c r="E410" s="6">
        <v>1</v>
      </c>
      <c r="J410" s="113"/>
      <c r="K410" s="18"/>
      <c r="L410" s="18"/>
      <c r="M410" s="18"/>
      <c r="N410" s="18"/>
      <c r="O410" s="18"/>
      <c r="P410" s="18"/>
      <c r="Q410" s="17"/>
      <c r="R410" s="17"/>
      <c r="S410" s="17"/>
      <c r="T410" s="17"/>
      <c r="U410" s="17"/>
      <c r="V410" s="17"/>
      <c r="W410" s="17">
        <v>0.8</v>
      </c>
      <c r="X410" s="9">
        <v>3</v>
      </c>
      <c r="Y410" s="4">
        <f>SUM(J410:W410)*X410*SUM(E410:I410)</f>
        <v>2.4000000000000004</v>
      </c>
      <c r="Z410" s="71">
        <v>2</v>
      </c>
      <c r="AA410" s="4">
        <f>$C$528*Y410</f>
        <v>2.2800000000000002</v>
      </c>
      <c r="AB410" s="38">
        <f t="shared" si="35"/>
        <v>-0.12280701754385974</v>
      </c>
    </row>
    <row r="411" spans="1:28" ht="13.5" customHeight="1">
      <c r="A411" s="3">
        <v>163</v>
      </c>
      <c r="B411" s="14" t="s">
        <v>39</v>
      </c>
      <c r="C411" s="5" t="s">
        <v>388</v>
      </c>
      <c r="D411" s="3">
        <v>2001</v>
      </c>
      <c r="E411" s="6"/>
      <c r="G411" s="3">
        <v>1</v>
      </c>
      <c r="J411" s="113"/>
      <c r="K411" s="18"/>
      <c r="L411" s="18"/>
      <c r="M411" s="18"/>
      <c r="N411" s="18"/>
      <c r="O411" s="18"/>
      <c r="P411" s="18"/>
      <c r="Q411" s="17"/>
      <c r="R411" s="17"/>
      <c r="S411" s="17"/>
      <c r="T411" s="17"/>
      <c r="U411" s="17"/>
      <c r="V411" s="17"/>
      <c r="W411" s="17">
        <v>8</v>
      </c>
      <c r="X411" s="9">
        <v>1</v>
      </c>
      <c r="Y411" s="4">
        <f>SUM(J411:W411)*X411*SUM(E411:I411)</f>
        <v>8</v>
      </c>
      <c r="Z411" s="71">
        <v>13</v>
      </c>
      <c r="AA411" s="4">
        <f>$C$528*Y411</f>
        <v>7.6</v>
      </c>
      <c r="AB411" s="38">
        <f t="shared" si="35"/>
        <v>0.7105263157894738</v>
      </c>
    </row>
    <row r="412" spans="25:26" ht="13.5" customHeight="1" thickBot="1">
      <c r="Y412" s="28" t="s">
        <v>26</v>
      </c>
      <c r="Z412" s="27">
        <f>SUM(Z249:Z411)</f>
        <v>2685.6000000000004</v>
      </c>
    </row>
    <row r="413" ht="13.5" customHeight="1" thickTop="1"/>
    <row r="414" spans="1:28" s="1" customFormat="1" ht="42.75" customHeight="1">
      <c r="A414" s="24" t="s">
        <v>3</v>
      </c>
      <c r="B414" s="23" t="s">
        <v>7</v>
      </c>
      <c r="C414" s="23" t="s">
        <v>112</v>
      </c>
      <c r="D414" s="24" t="s">
        <v>4</v>
      </c>
      <c r="E414" s="24" t="s">
        <v>0</v>
      </c>
      <c r="F414" s="24" t="s">
        <v>1</v>
      </c>
      <c r="G414" s="24" t="s">
        <v>2</v>
      </c>
      <c r="H414" s="26" t="s">
        <v>325</v>
      </c>
      <c r="I414" s="26" t="s">
        <v>326</v>
      </c>
      <c r="J414" s="149" t="s">
        <v>350</v>
      </c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24" t="s">
        <v>6</v>
      </c>
      <c r="Y414" s="25" t="s">
        <v>357</v>
      </c>
      <c r="Z414" s="25" t="s">
        <v>28</v>
      </c>
      <c r="AA414" s="25" t="s">
        <v>277</v>
      </c>
      <c r="AB414" s="110" t="s">
        <v>276</v>
      </c>
    </row>
    <row r="415" spans="1:28" ht="13.5" customHeight="1">
      <c r="A415" s="3">
        <v>1</v>
      </c>
      <c r="B415" s="5" t="s">
        <v>29</v>
      </c>
      <c r="C415" s="5" t="s">
        <v>160</v>
      </c>
      <c r="D415" s="3">
        <v>1994</v>
      </c>
      <c r="G415" s="6">
        <v>1</v>
      </c>
      <c r="H415" s="6"/>
      <c r="V415" s="155">
        <v>0.45</v>
      </c>
      <c r="W415" s="155"/>
      <c r="X415" s="9">
        <v>2</v>
      </c>
      <c r="Y415" s="4">
        <f aca="true" t="shared" si="36" ref="Y415:Y425">SUM(J415:W415)*X415*SUM(E415:I415)</f>
        <v>0.9</v>
      </c>
      <c r="Z415" s="4">
        <v>20</v>
      </c>
      <c r="AA415" s="4">
        <f>$C$529*Y415</f>
        <v>3.546</v>
      </c>
      <c r="AB415" s="38">
        <f aca="true" t="shared" si="37" ref="AB415:AB424">(Z415-AA415)/AA415</f>
        <v>4.640157924421884</v>
      </c>
    </row>
    <row r="416" spans="1:28" ht="13.5" customHeight="1">
      <c r="A416" s="3">
        <v>2</v>
      </c>
      <c r="B416" s="5" t="s">
        <v>29</v>
      </c>
      <c r="C416" s="5" t="s">
        <v>193</v>
      </c>
      <c r="D416" s="3">
        <v>1994</v>
      </c>
      <c r="G416" s="6">
        <v>1</v>
      </c>
      <c r="H416" s="6"/>
      <c r="V416" s="154">
        <v>0.45</v>
      </c>
      <c r="W416" s="154"/>
      <c r="X416" s="9">
        <v>2</v>
      </c>
      <c r="Y416" s="4">
        <f t="shared" si="36"/>
        <v>0.9</v>
      </c>
      <c r="Z416" s="4">
        <v>10</v>
      </c>
      <c r="AA416" s="4">
        <f aca="true" t="shared" si="38" ref="AA416:AA425">$C$529*Y416</f>
        <v>3.546</v>
      </c>
      <c r="AB416" s="38">
        <f t="shared" si="37"/>
        <v>1.8200789622109421</v>
      </c>
    </row>
    <row r="417" spans="1:28" ht="13.5" customHeight="1">
      <c r="A417" s="3">
        <v>3</v>
      </c>
      <c r="B417" s="5" t="s">
        <v>29</v>
      </c>
      <c r="C417" s="5" t="s">
        <v>194</v>
      </c>
      <c r="D417" s="3">
        <v>1994</v>
      </c>
      <c r="G417" s="6">
        <v>1</v>
      </c>
      <c r="H417" s="6"/>
      <c r="V417" s="154">
        <v>0.45</v>
      </c>
      <c r="W417" s="154"/>
      <c r="X417" s="9">
        <v>2</v>
      </c>
      <c r="Y417" s="4">
        <f t="shared" si="36"/>
        <v>0.9</v>
      </c>
      <c r="Z417" s="4">
        <v>5</v>
      </c>
      <c r="AA417" s="4">
        <f t="shared" si="38"/>
        <v>3.546</v>
      </c>
      <c r="AB417" s="38">
        <f t="shared" si="37"/>
        <v>0.410039481105471</v>
      </c>
    </row>
    <row r="418" spans="1:28" ht="13.5" customHeight="1">
      <c r="A418" s="3">
        <v>4</v>
      </c>
      <c r="B418" s="5" t="s">
        <v>29</v>
      </c>
      <c r="C418" s="5" t="s">
        <v>161</v>
      </c>
      <c r="D418" s="3">
        <v>1995</v>
      </c>
      <c r="G418" s="6">
        <v>1</v>
      </c>
      <c r="H418" s="6"/>
      <c r="T418" s="144">
        <v>0.45</v>
      </c>
      <c r="U418" s="144"/>
      <c r="V418" s="144">
        <v>0.85</v>
      </c>
      <c r="W418" s="144"/>
      <c r="X418" s="9">
        <v>1</v>
      </c>
      <c r="Y418" s="4">
        <f t="shared" si="36"/>
        <v>1.3</v>
      </c>
      <c r="Z418" s="4">
        <v>15</v>
      </c>
      <c r="AA418" s="4">
        <f t="shared" si="38"/>
        <v>5.122</v>
      </c>
      <c r="AB418" s="38">
        <f t="shared" si="37"/>
        <v>1.9285435376805935</v>
      </c>
    </row>
    <row r="419" spans="1:28" ht="13.5" customHeight="1">
      <c r="A419" s="3">
        <v>5</v>
      </c>
      <c r="B419" s="5" t="s">
        <v>29</v>
      </c>
      <c r="C419" s="5" t="s">
        <v>162</v>
      </c>
      <c r="D419" s="3">
        <v>1996</v>
      </c>
      <c r="G419" s="6">
        <v>1</v>
      </c>
      <c r="H419" s="6"/>
      <c r="V419" s="144">
        <v>0.45</v>
      </c>
      <c r="W419" s="144"/>
      <c r="X419" s="9">
        <v>2</v>
      </c>
      <c r="Y419" s="4">
        <f t="shared" si="36"/>
        <v>0.9</v>
      </c>
      <c r="Z419" s="4">
        <v>7</v>
      </c>
      <c r="AA419" s="4">
        <f t="shared" si="38"/>
        <v>3.546</v>
      </c>
      <c r="AB419" s="38">
        <f t="shared" si="37"/>
        <v>0.9740552735476594</v>
      </c>
    </row>
    <row r="420" spans="1:28" ht="13.5" customHeight="1">
      <c r="A420" s="3">
        <v>6</v>
      </c>
      <c r="B420" s="5" t="s">
        <v>29</v>
      </c>
      <c r="C420" s="31" t="s">
        <v>163</v>
      </c>
      <c r="D420" s="3">
        <v>1997</v>
      </c>
      <c r="G420" s="6">
        <v>1</v>
      </c>
      <c r="H420" s="6"/>
      <c r="V420" s="144">
        <v>0.45</v>
      </c>
      <c r="W420" s="144"/>
      <c r="X420" s="9">
        <v>2</v>
      </c>
      <c r="Y420" s="4">
        <f t="shared" si="36"/>
        <v>0.9</v>
      </c>
      <c r="Z420" s="4">
        <v>7</v>
      </c>
      <c r="AA420" s="4">
        <f t="shared" si="38"/>
        <v>3.546</v>
      </c>
      <c r="AB420" s="38">
        <f t="shared" si="37"/>
        <v>0.9740552735476594</v>
      </c>
    </row>
    <row r="421" spans="1:28" ht="13.5" customHeight="1">
      <c r="A421" s="3">
        <v>7</v>
      </c>
      <c r="B421" s="5" t="s">
        <v>29</v>
      </c>
      <c r="C421" s="31" t="s">
        <v>164</v>
      </c>
      <c r="D421" s="3">
        <v>1998</v>
      </c>
      <c r="G421" s="6">
        <v>1</v>
      </c>
      <c r="H421" s="6"/>
      <c r="V421" s="144">
        <v>0.45</v>
      </c>
      <c r="W421" s="144"/>
      <c r="X421" s="9">
        <v>2</v>
      </c>
      <c r="Y421" s="4">
        <f t="shared" si="36"/>
        <v>0.9</v>
      </c>
      <c r="Z421" s="4">
        <v>7</v>
      </c>
      <c r="AA421" s="4">
        <f t="shared" si="38"/>
        <v>3.546</v>
      </c>
      <c r="AB421" s="38">
        <f t="shared" si="37"/>
        <v>0.9740552735476594</v>
      </c>
    </row>
    <row r="422" spans="1:28" ht="13.5" customHeight="1">
      <c r="A422" s="3">
        <v>8</v>
      </c>
      <c r="B422" s="5" t="s">
        <v>29</v>
      </c>
      <c r="C422" s="31" t="s">
        <v>134</v>
      </c>
      <c r="D422" s="3">
        <v>1999</v>
      </c>
      <c r="G422" s="6">
        <v>1</v>
      </c>
      <c r="H422" s="6"/>
      <c r="V422" s="144">
        <v>0.45</v>
      </c>
      <c r="W422" s="144"/>
      <c r="X422" s="9">
        <v>2</v>
      </c>
      <c r="Y422" s="4">
        <f t="shared" si="36"/>
        <v>0.9</v>
      </c>
      <c r="Z422" s="4">
        <v>7</v>
      </c>
      <c r="AA422" s="4">
        <f t="shared" si="38"/>
        <v>3.546</v>
      </c>
      <c r="AB422" s="38">
        <f t="shared" si="37"/>
        <v>0.9740552735476594</v>
      </c>
    </row>
    <row r="423" spans="1:28" ht="13.5" customHeight="1">
      <c r="A423" s="3">
        <v>9</v>
      </c>
      <c r="B423" s="5" t="s">
        <v>29</v>
      </c>
      <c r="C423" s="31" t="s">
        <v>135</v>
      </c>
      <c r="D423" s="3">
        <v>2000</v>
      </c>
      <c r="G423" s="6">
        <v>1</v>
      </c>
      <c r="H423" s="6"/>
      <c r="V423" s="144">
        <v>0.45</v>
      </c>
      <c r="W423" s="144"/>
      <c r="X423" s="9">
        <v>2</v>
      </c>
      <c r="Y423" s="4">
        <f t="shared" si="36"/>
        <v>0.9</v>
      </c>
      <c r="Z423" s="4">
        <v>7</v>
      </c>
      <c r="AA423" s="4">
        <f t="shared" si="38"/>
        <v>3.546</v>
      </c>
      <c r="AB423" s="38">
        <f t="shared" si="37"/>
        <v>0.9740552735476594</v>
      </c>
    </row>
    <row r="424" spans="1:28" ht="13.5" customHeight="1" thickBot="1">
      <c r="A424" s="3">
        <v>10</v>
      </c>
      <c r="B424" s="72" t="s">
        <v>29</v>
      </c>
      <c r="C424" s="73" t="s">
        <v>136</v>
      </c>
      <c r="D424" s="88">
        <v>2001</v>
      </c>
      <c r="E424" s="88"/>
      <c r="F424" s="88"/>
      <c r="G424" s="75">
        <v>1</v>
      </c>
      <c r="H424" s="75"/>
      <c r="I424" s="88"/>
      <c r="J424" s="122"/>
      <c r="K424" s="89"/>
      <c r="L424" s="89"/>
      <c r="M424" s="89"/>
      <c r="N424" s="89"/>
      <c r="O424" s="89"/>
      <c r="P424" s="89"/>
      <c r="Q424" s="89"/>
      <c r="R424" s="89"/>
      <c r="S424" s="89"/>
      <c r="T424" s="148">
        <v>0.45</v>
      </c>
      <c r="U424" s="148"/>
      <c r="V424" s="148">
        <v>1.35</v>
      </c>
      <c r="W424" s="148"/>
      <c r="X424" s="89">
        <v>1</v>
      </c>
      <c r="Y424" s="42">
        <f t="shared" si="36"/>
        <v>1.8</v>
      </c>
      <c r="Z424" s="42">
        <v>7</v>
      </c>
      <c r="AA424" s="42">
        <f t="shared" si="38"/>
        <v>7.092</v>
      </c>
      <c r="AB424" s="85">
        <f t="shared" si="37"/>
        <v>-0.012972363226170283</v>
      </c>
    </row>
    <row r="425" spans="1:28" ht="13.5" customHeight="1" thickTop="1">
      <c r="A425" s="3">
        <v>11</v>
      </c>
      <c r="B425" s="5" t="s">
        <v>29</v>
      </c>
      <c r="C425" s="5" t="s">
        <v>188</v>
      </c>
      <c r="D425" s="3">
        <v>2001</v>
      </c>
      <c r="G425" s="6">
        <v>2</v>
      </c>
      <c r="H425" s="6"/>
      <c r="T425" s="3"/>
      <c r="U425" s="144">
        <v>0.45</v>
      </c>
      <c r="V425" s="144"/>
      <c r="W425" s="70">
        <v>1</v>
      </c>
      <c r="X425" s="9">
        <v>1</v>
      </c>
      <c r="Y425" s="4">
        <f t="shared" si="36"/>
        <v>2.9</v>
      </c>
      <c r="Z425" s="16">
        <v>16</v>
      </c>
      <c r="AA425" s="4">
        <f t="shared" si="38"/>
        <v>11.426</v>
      </c>
      <c r="AB425" s="86">
        <f>(Z425-AA425)/AA425</f>
        <v>0.4003150708909504</v>
      </c>
    </row>
    <row r="426" spans="25:26" ht="13.5" customHeight="1" thickBot="1">
      <c r="Y426" s="28" t="s">
        <v>26</v>
      </c>
      <c r="Z426" s="27">
        <f>SUM(Z415:Z425)</f>
        <v>108</v>
      </c>
    </row>
    <row r="427" ht="13.5" customHeight="1" thickTop="1"/>
    <row r="428" spans="1:28" s="1" customFormat="1" ht="42.75" customHeight="1">
      <c r="A428" s="24" t="s">
        <v>3</v>
      </c>
      <c r="B428" s="23" t="s">
        <v>7</v>
      </c>
      <c r="C428" s="23" t="s">
        <v>112</v>
      </c>
      <c r="D428" s="24" t="s">
        <v>4</v>
      </c>
      <c r="E428" s="24" t="s">
        <v>0</v>
      </c>
      <c r="F428" s="24" t="s">
        <v>1</v>
      </c>
      <c r="G428" s="24" t="s">
        <v>2</v>
      </c>
      <c r="H428" s="26" t="s">
        <v>325</v>
      </c>
      <c r="I428" s="26" t="s">
        <v>326</v>
      </c>
      <c r="J428" s="149" t="s">
        <v>351</v>
      </c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24" t="s">
        <v>6</v>
      </c>
      <c r="Y428" s="25" t="s">
        <v>358</v>
      </c>
      <c r="Z428" s="25" t="s">
        <v>28</v>
      </c>
      <c r="AA428" s="25" t="s">
        <v>277</v>
      </c>
      <c r="AB428" s="110" t="s">
        <v>276</v>
      </c>
    </row>
    <row r="429" spans="1:28" ht="13.5" customHeight="1">
      <c r="A429" s="3">
        <v>1</v>
      </c>
      <c r="B429" s="5" t="s">
        <v>30</v>
      </c>
      <c r="C429" s="31" t="s">
        <v>163</v>
      </c>
      <c r="D429" s="3">
        <v>1997</v>
      </c>
      <c r="E429" s="3">
        <v>1</v>
      </c>
      <c r="G429" s="6"/>
      <c r="H429" s="6"/>
      <c r="V429" s="155">
        <v>0.45</v>
      </c>
      <c r="W429" s="155"/>
      <c r="X429" s="9">
        <v>4</v>
      </c>
      <c r="Y429" s="4">
        <f aca="true" t="shared" si="39" ref="Y429:Y440">SUM(J429:W429)*X429*SUM(E429:I429)</f>
        <v>1.8</v>
      </c>
      <c r="Z429" s="4">
        <v>11</v>
      </c>
      <c r="AA429" s="4">
        <f>$C$530*Y429</f>
        <v>9.18</v>
      </c>
      <c r="AB429" s="38">
        <f aca="true" t="shared" si="40" ref="AB429:AB440">(Z429-AA429)/AA429</f>
        <v>0.1982570806100218</v>
      </c>
    </row>
    <row r="430" spans="1:28" ht="13.5" customHeight="1">
      <c r="A430" s="3">
        <v>2</v>
      </c>
      <c r="B430" s="5" t="s">
        <v>30</v>
      </c>
      <c r="C430" s="31" t="s">
        <v>163</v>
      </c>
      <c r="D430" s="3">
        <v>1997</v>
      </c>
      <c r="G430" s="6">
        <v>1</v>
      </c>
      <c r="H430" s="6"/>
      <c r="V430" s="154">
        <v>0.45</v>
      </c>
      <c r="W430" s="154"/>
      <c r="X430" s="9">
        <v>2</v>
      </c>
      <c r="Y430" s="4">
        <f>SUM(J430:W430)*X430*SUM(E430:I430)</f>
        <v>0.9</v>
      </c>
      <c r="Z430" s="4">
        <v>6</v>
      </c>
      <c r="AA430" s="4">
        <f>$C$530*Y430</f>
        <v>4.59</v>
      </c>
      <c r="AB430" s="38">
        <f>(Z430-AA430)/AA430</f>
        <v>0.30718954248366015</v>
      </c>
    </row>
    <row r="431" spans="1:28" ht="13.5" customHeight="1">
      <c r="A431" s="3">
        <v>3</v>
      </c>
      <c r="B431" s="5" t="s">
        <v>30</v>
      </c>
      <c r="C431" s="31" t="s">
        <v>164</v>
      </c>
      <c r="D431" s="3">
        <v>1998</v>
      </c>
      <c r="E431" s="3">
        <v>1</v>
      </c>
      <c r="G431" s="6"/>
      <c r="H431" s="6"/>
      <c r="V431" s="144">
        <v>0.45</v>
      </c>
      <c r="W431" s="144"/>
      <c r="X431" s="9">
        <v>4</v>
      </c>
      <c r="Y431" s="4">
        <f t="shared" si="39"/>
        <v>1.8</v>
      </c>
      <c r="Z431" s="4">
        <v>12</v>
      </c>
      <c r="AA431" s="4">
        <f>$C$530*Y431</f>
        <v>9.18</v>
      </c>
      <c r="AB431" s="38">
        <f>(Z431-AA431)/AA431</f>
        <v>0.30718954248366015</v>
      </c>
    </row>
    <row r="432" spans="1:28" ht="13.5" customHeight="1">
      <c r="A432" s="3">
        <v>4</v>
      </c>
      <c r="B432" s="5" t="s">
        <v>30</v>
      </c>
      <c r="C432" s="31" t="s">
        <v>164</v>
      </c>
      <c r="D432" s="3">
        <v>1998</v>
      </c>
      <c r="G432" s="6">
        <v>1</v>
      </c>
      <c r="H432" s="6"/>
      <c r="V432" s="144">
        <v>0.45</v>
      </c>
      <c r="W432" s="144"/>
      <c r="X432" s="9">
        <v>2</v>
      </c>
      <c r="Y432" s="4">
        <f t="shared" si="39"/>
        <v>0.9</v>
      </c>
      <c r="Z432" s="4">
        <v>6</v>
      </c>
      <c r="AA432" s="4">
        <f aca="true" t="shared" si="41" ref="AA432:AA440">$C$530*Y432</f>
        <v>4.59</v>
      </c>
      <c r="AB432" s="38">
        <f t="shared" si="40"/>
        <v>0.30718954248366015</v>
      </c>
    </row>
    <row r="433" spans="1:28" ht="13.5" customHeight="1">
      <c r="A433" s="3">
        <v>5</v>
      </c>
      <c r="B433" s="5" t="s">
        <v>30</v>
      </c>
      <c r="C433" s="31" t="s">
        <v>134</v>
      </c>
      <c r="D433" s="3">
        <v>1999</v>
      </c>
      <c r="E433" s="3">
        <v>1</v>
      </c>
      <c r="G433" s="6"/>
      <c r="H433" s="6"/>
      <c r="V433" s="144">
        <v>0.46</v>
      </c>
      <c r="W433" s="144"/>
      <c r="X433" s="9">
        <v>4</v>
      </c>
      <c r="Y433" s="4">
        <f t="shared" si="39"/>
        <v>1.84</v>
      </c>
      <c r="Z433" s="4">
        <v>12</v>
      </c>
      <c r="AA433" s="4">
        <f>$C$530*Y433</f>
        <v>9.384</v>
      </c>
      <c r="AB433" s="38">
        <f>(Z433-AA433)/AA433</f>
        <v>0.278772378516624</v>
      </c>
    </row>
    <row r="434" spans="1:28" ht="13.5" customHeight="1">
      <c r="A434" s="3">
        <v>6</v>
      </c>
      <c r="B434" s="5" t="s">
        <v>30</v>
      </c>
      <c r="C434" s="31" t="s">
        <v>134</v>
      </c>
      <c r="D434" s="3">
        <v>1999</v>
      </c>
      <c r="G434" s="6">
        <v>1</v>
      </c>
      <c r="H434" s="6"/>
      <c r="V434" s="144">
        <v>0.95</v>
      </c>
      <c r="W434" s="144"/>
      <c r="X434" s="9">
        <v>1</v>
      </c>
      <c r="Y434" s="4">
        <f t="shared" si="39"/>
        <v>0.95</v>
      </c>
      <c r="Z434" s="4">
        <v>7</v>
      </c>
      <c r="AA434" s="4">
        <f t="shared" si="41"/>
        <v>4.845</v>
      </c>
      <c r="AB434" s="38">
        <f t="shared" si="40"/>
        <v>0.4447884416924665</v>
      </c>
    </row>
    <row r="435" spans="1:28" ht="13.5" customHeight="1">
      <c r="A435" s="3">
        <v>7</v>
      </c>
      <c r="B435" s="5" t="s">
        <v>30</v>
      </c>
      <c r="C435" s="31" t="s">
        <v>135</v>
      </c>
      <c r="D435" s="3">
        <v>2000</v>
      </c>
      <c r="E435" s="3">
        <v>1</v>
      </c>
      <c r="G435" s="6"/>
      <c r="H435" s="6"/>
      <c r="V435" s="144">
        <v>0.46</v>
      </c>
      <c r="W435" s="144"/>
      <c r="X435" s="9">
        <v>4</v>
      </c>
      <c r="Y435" s="4">
        <f t="shared" si="39"/>
        <v>1.84</v>
      </c>
      <c r="Z435" s="4">
        <v>16</v>
      </c>
      <c r="AA435" s="4">
        <f>$C$530*Y435</f>
        <v>9.384</v>
      </c>
      <c r="AB435" s="38">
        <f>(Z435-AA435)/AA435</f>
        <v>0.7050298380221653</v>
      </c>
    </row>
    <row r="436" spans="1:28" ht="13.5" customHeight="1">
      <c r="A436" s="3">
        <v>8</v>
      </c>
      <c r="B436" s="5" t="s">
        <v>30</v>
      </c>
      <c r="C436" s="31" t="s">
        <v>135</v>
      </c>
      <c r="D436" s="3">
        <v>2000</v>
      </c>
      <c r="G436" s="6">
        <v>1</v>
      </c>
      <c r="H436" s="6"/>
      <c r="V436" s="144">
        <v>0.95</v>
      </c>
      <c r="W436" s="144"/>
      <c r="X436" s="9">
        <v>1</v>
      </c>
      <c r="Y436" s="4">
        <f t="shared" si="39"/>
        <v>0.95</v>
      </c>
      <c r="Z436" s="4">
        <v>13</v>
      </c>
      <c r="AA436" s="4">
        <f t="shared" si="41"/>
        <v>4.845</v>
      </c>
      <c r="AB436" s="38">
        <f t="shared" si="40"/>
        <v>1.6831785345717238</v>
      </c>
    </row>
    <row r="437" spans="1:28" ht="13.5" customHeight="1">
      <c r="A437" s="3">
        <v>9</v>
      </c>
      <c r="B437" s="14" t="s">
        <v>30</v>
      </c>
      <c r="C437" s="31" t="s">
        <v>135</v>
      </c>
      <c r="D437" s="13">
        <v>2000</v>
      </c>
      <c r="E437" s="13"/>
      <c r="F437" s="37">
        <v>1</v>
      </c>
      <c r="G437" s="37"/>
      <c r="H437" s="37"/>
      <c r="I437" s="13"/>
      <c r="Q437" s="10"/>
      <c r="R437" s="10"/>
      <c r="S437" s="10"/>
      <c r="T437" s="10"/>
      <c r="U437" s="10"/>
      <c r="V437" s="154">
        <v>0.46</v>
      </c>
      <c r="W437" s="154"/>
      <c r="X437" s="10">
        <v>25</v>
      </c>
      <c r="Y437" s="16">
        <f t="shared" si="39"/>
        <v>11.5</v>
      </c>
      <c r="Z437" s="16">
        <v>100</v>
      </c>
      <c r="AA437" s="4">
        <f t="shared" si="41"/>
        <v>58.65</v>
      </c>
      <c r="AB437" s="86">
        <f t="shared" si="40"/>
        <v>0.7050298380221655</v>
      </c>
    </row>
    <row r="438" spans="1:28" s="137" customFormat="1" ht="13.5" customHeight="1">
      <c r="A438" s="13">
        <v>10</v>
      </c>
      <c r="B438" s="14" t="s">
        <v>30</v>
      </c>
      <c r="C438" s="31" t="s">
        <v>136</v>
      </c>
      <c r="D438" s="13">
        <v>2001</v>
      </c>
      <c r="E438" s="13">
        <v>1</v>
      </c>
      <c r="F438" s="13"/>
      <c r="G438" s="37"/>
      <c r="H438" s="37"/>
      <c r="I438" s="13"/>
      <c r="J438" s="114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54">
        <v>0.47</v>
      </c>
      <c r="W438" s="154"/>
      <c r="X438" s="10">
        <v>4</v>
      </c>
      <c r="Y438" s="16">
        <f>SUM(J438:W438)*X438*SUM(E438:I438)</f>
        <v>1.88</v>
      </c>
      <c r="Z438" s="16">
        <v>12</v>
      </c>
      <c r="AA438" s="16">
        <f>$C$530*Y438</f>
        <v>9.588</v>
      </c>
      <c r="AB438" s="86">
        <f>(Z438-AA438)/AA438</f>
        <v>0.25156445556946194</v>
      </c>
    </row>
    <row r="439" spans="1:28" ht="13.5" customHeight="1" thickBot="1">
      <c r="A439" s="3">
        <v>11</v>
      </c>
      <c r="B439" s="72" t="s">
        <v>30</v>
      </c>
      <c r="C439" s="73" t="s">
        <v>136</v>
      </c>
      <c r="D439" s="88">
        <v>2001</v>
      </c>
      <c r="E439" s="88"/>
      <c r="F439" s="88"/>
      <c r="G439" s="75">
        <v>1</v>
      </c>
      <c r="H439" s="75"/>
      <c r="I439" s="88"/>
      <c r="J439" s="122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148">
        <v>1.05</v>
      </c>
      <c r="W439" s="148"/>
      <c r="X439" s="89">
        <v>1</v>
      </c>
      <c r="Y439" s="42">
        <f t="shared" si="39"/>
        <v>1.05</v>
      </c>
      <c r="Z439" s="42">
        <v>10</v>
      </c>
      <c r="AA439" s="42">
        <f t="shared" si="41"/>
        <v>5.3549999999999995</v>
      </c>
      <c r="AB439" s="85">
        <f t="shared" si="40"/>
        <v>0.8674136321195146</v>
      </c>
    </row>
    <row r="440" spans="1:28" ht="13.5" customHeight="1" thickTop="1">
      <c r="A440" s="3">
        <v>12</v>
      </c>
      <c r="B440" s="5" t="s">
        <v>30</v>
      </c>
      <c r="C440" s="31" t="s">
        <v>165</v>
      </c>
      <c r="D440" s="3">
        <v>2000</v>
      </c>
      <c r="F440" s="6">
        <v>1</v>
      </c>
      <c r="G440" s="6"/>
      <c r="H440" s="6"/>
      <c r="V440" s="144">
        <v>0.46</v>
      </c>
      <c r="W440" s="144"/>
      <c r="X440" s="9">
        <v>16</v>
      </c>
      <c r="Y440" s="4">
        <f t="shared" si="39"/>
        <v>7.36</v>
      </c>
      <c r="Z440" s="4">
        <v>64</v>
      </c>
      <c r="AA440" s="4">
        <f t="shared" si="41"/>
        <v>37.536</v>
      </c>
      <c r="AB440" s="38">
        <f t="shared" si="40"/>
        <v>0.7050298380221653</v>
      </c>
    </row>
    <row r="441" spans="25:26" ht="13.5" customHeight="1" thickBot="1">
      <c r="Y441" s="28" t="s">
        <v>26</v>
      </c>
      <c r="Z441" s="27">
        <f>SUM(Z429:Z440)</f>
        <v>269</v>
      </c>
    </row>
    <row r="442" spans="25:26" ht="13.5" customHeight="1" thickTop="1">
      <c r="Y442" s="28"/>
      <c r="Z442" s="16"/>
    </row>
    <row r="443" spans="1:28" s="1" customFormat="1" ht="42.75" customHeight="1">
      <c r="A443" s="24" t="s">
        <v>3</v>
      </c>
      <c r="B443" s="23" t="s">
        <v>7</v>
      </c>
      <c r="C443" s="23" t="s">
        <v>112</v>
      </c>
      <c r="D443" s="24" t="s">
        <v>4</v>
      </c>
      <c r="E443" s="24" t="s">
        <v>0</v>
      </c>
      <c r="F443" s="24" t="s">
        <v>1</v>
      </c>
      <c r="G443" s="24" t="s">
        <v>2</v>
      </c>
      <c r="H443" s="26" t="s">
        <v>325</v>
      </c>
      <c r="I443" s="26" t="s">
        <v>326</v>
      </c>
      <c r="J443" s="149" t="s">
        <v>386</v>
      </c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24" t="s">
        <v>6</v>
      </c>
      <c r="Y443" s="25" t="s">
        <v>367</v>
      </c>
      <c r="Z443" s="25" t="s">
        <v>28</v>
      </c>
      <c r="AA443" s="25" t="s">
        <v>277</v>
      </c>
      <c r="AB443" s="110" t="s">
        <v>276</v>
      </c>
    </row>
    <row r="444" spans="1:28" ht="13.5" customHeight="1">
      <c r="A444" s="3">
        <v>1</v>
      </c>
      <c r="B444" s="5" t="s">
        <v>368</v>
      </c>
      <c r="C444" s="31" t="s">
        <v>133</v>
      </c>
      <c r="D444" s="3">
        <v>1993</v>
      </c>
      <c r="E444" s="3">
        <v>1</v>
      </c>
      <c r="G444" s="6"/>
      <c r="H444" s="6"/>
      <c r="V444" s="155">
        <v>0.29</v>
      </c>
      <c r="W444" s="155"/>
      <c r="X444" s="9">
        <v>1</v>
      </c>
      <c r="Y444" s="4">
        <f>SUM(J444:W444)*X444*SUM(E444:I444)</f>
        <v>0.29</v>
      </c>
      <c r="Z444" s="4">
        <v>3</v>
      </c>
      <c r="AA444" s="4">
        <f>$C$531*Y444</f>
        <v>2.2445999999999997</v>
      </c>
      <c r="AB444" s="38">
        <f>(Z444-AA444)/AA444</f>
        <v>0.3365410318096767</v>
      </c>
    </row>
    <row r="445" spans="1:28" ht="13.5" customHeight="1">
      <c r="A445" s="3">
        <v>2</v>
      </c>
      <c r="B445" s="5" t="s">
        <v>368</v>
      </c>
      <c r="C445" s="31" t="s">
        <v>194</v>
      </c>
      <c r="D445" s="3">
        <v>1994</v>
      </c>
      <c r="E445" s="3">
        <v>1</v>
      </c>
      <c r="G445" s="6"/>
      <c r="H445" s="6"/>
      <c r="V445" s="154">
        <v>0.29</v>
      </c>
      <c r="W445" s="154"/>
      <c r="X445" s="9">
        <v>1</v>
      </c>
      <c r="Y445" s="4">
        <f>SUM(J445:W445)*X445*SUM(E445:I445)</f>
        <v>0.29</v>
      </c>
      <c r="Z445" s="4">
        <v>3</v>
      </c>
      <c r="AA445" s="4">
        <f>$C$531*Y445</f>
        <v>2.2445999999999997</v>
      </c>
      <c r="AB445" s="38">
        <f>(Z445-AA445)/AA445</f>
        <v>0.3365410318096767</v>
      </c>
    </row>
    <row r="446" spans="1:28" ht="13.5" customHeight="1">
      <c r="A446" s="3">
        <v>3</v>
      </c>
      <c r="B446" s="5" t="s">
        <v>368</v>
      </c>
      <c r="C446" s="31" t="s">
        <v>161</v>
      </c>
      <c r="D446" s="3">
        <v>1995</v>
      </c>
      <c r="E446" s="3">
        <v>1</v>
      </c>
      <c r="G446" s="6"/>
      <c r="H446" s="6"/>
      <c r="V446" s="144">
        <v>0.29</v>
      </c>
      <c r="W446" s="144"/>
      <c r="X446" s="9">
        <v>1</v>
      </c>
      <c r="Y446" s="4">
        <f>SUM(J446:W446)*X446*SUM(E446:I446)</f>
        <v>0.29</v>
      </c>
      <c r="Z446" s="4">
        <v>3</v>
      </c>
      <c r="AA446" s="4">
        <f>$C$531*Y446</f>
        <v>2.2445999999999997</v>
      </c>
      <c r="AB446" s="38">
        <f>(Z446-AA446)/AA446</f>
        <v>0.3365410318096767</v>
      </c>
    </row>
    <row r="447" spans="1:28" ht="13.5" customHeight="1">
      <c r="A447" s="3">
        <v>4</v>
      </c>
      <c r="B447" s="5" t="s">
        <v>368</v>
      </c>
      <c r="C447" s="5" t="s">
        <v>162</v>
      </c>
      <c r="D447" s="3">
        <v>1996</v>
      </c>
      <c r="E447" s="3">
        <v>1</v>
      </c>
      <c r="G447" s="6"/>
      <c r="H447" s="6"/>
      <c r="V447" s="144">
        <v>0.29</v>
      </c>
      <c r="W447" s="144"/>
      <c r="X447" s="9">
        <v>1</v>
      </c>
      <c r="Y447" s="4">
        <v>0.32</v>
      </c>
      <c r="Z447" s="4">
        <v>3</v>
      </c>
      <c r="AA447" s="4">
        <f aca="true" t="shared" si="42" ref="AA447:AA452">$C$531*Y447</f>
        <v>2.4768000000000003</v>
      </c>
      <c r="AB447" s="38">
        <f aca="true" t="shared" si="43" ref="AB447:AB452">(Z447-AA447)/AA447</f>
        <v>0.21124031007751923</v>
      </c>
    </row>
    <row r="448" spans="1:28" ht="13.5" customHeight="1">
      <c r="A448" s="3">
        <v>5</v>
      </c>
      <c r="B448" s="5" t="s">
        <v>368</v>
      </c>
      <c r="C448" s="31" t="s">
        <v>163</v>
      </c>
      <c r="D448" s="3">
        <v>1997</v>
      </c>
      <c r="E448" s="3">
        <v>1</v>
      </c>
      <c r="G448" s="6"/>
      <c r="H448" s="6"/>
      <c r="V448" s="144">
        <v>0.29</v>
      </c>
      <c r="W448" s="144"/>
      <c r="X448" s="9">
        <v>1</v>
      </c>
      <c r="Y448" s="4">
        <v>0.32</v>
      </c>
      <c r="Z448" s="4">
        <v>3</v>
      </c>
      <c r="AA448" s="4">
        <f t="shared" si="42"/>
        <v>2.4768000000000003</v>
      </c>
      <c r="AB448" s="38">
        <f t="shared" si="43"/>
        <v>0.21124031007751923</v>
      </c>
    </row>
    <row r="449" spans="1:28" ht="13.5" customHeight="1">
      <c r="A449" s="3">
        <v>6</v>
      </c>
      <c r="B449" s="5" t="s">
        <v>368</v>
      </c>
      <c r="C449" s="31" t="s">
        <v>164</v>
      </c>
      <c r="D449" s="3">
        <v>1998</v>
      </c>
      <c r="E449" s="3">
        <v>1</v>
      </c>
      <c r="G449" s="6"/>
      <c r="H449" s="6"/>
      <c r="V449" s="144">
        <v>0.29</v>
      </c>
      <c r="W449" s="144"/>
      <c r="X449" s="9">
        <v>1</v>
      </c>
      <c r="Y449" s="4">
        <v>0.32</v>
      </c>
      <c r="Z449" s="4">
        <v>3</v>
      </c>
      <c r="AA449" s="4">
        <f t="shared" si="42"/>
        <v>2.4768000000000003</v>
      </c>
      <c r="AB449" s="38">
        <f t="shared" si="43"/>
        <v>0.21124031007751923</v>
      </c>
    </row>
    <row r="450" spans="1:28" ht="13.5" customHeight="1">
      <c r="A450" s="3">
        <v>7</v>
      </c>
      <c r="B450" s="5" t="s">
        <v>368</v>
      </c>
      <c r="C450" s="31" t="s">
        <v>134</v>
      </c>
      <c r="D450" s="3">
        <v>1999</v>
      </c>
      <c r="E450" s="3">
        <v>1</v>
      </c>
      <c r="G450" s="6"/>
      <c r="H450" s="6"/>
      <c r="V450" s="144">
        <v>0.29</v>
      </c>
      <c r="W450" s="144"/>
      <c r="X450" s="9">
        <v>1</v>
      </c>
      <c r="Y450" s="4">
        <v>0.33</v>
      </c>
      <c r="Z450" s="4">
        <v>3</v>
      </c>
      <c r="AA450" s="4">
        <f t="shared" si="42"/>
        <v>2.5542000000000002</v>
      </c>
      <c r="AB450" s="38">
        <f t="shared" si="43"/>
        <v>0.17453605825698837</v>
      </c>
    </row>
    <row r="451" spans="1:28" ht="13.5" customHeight="1">
      <c r="A451" s="3">
        <v>8</v>
      </c>
      <c r="B451" s="5" t="s">
        <v>368</v>
      </c>
      <c r="C451" s="31" t="s">
        <v>135</v>
      </c>
      <c r="D451" s="3">
        <v>2000</v>
      </c>
      <c r="E451" s="3">
        <v>1</v>
      </c>
      <c r="V451" s="144">
        <v>0.29</v>
      </c>
      <c r="W451" s="144"/>
      <c r="X451" s="9">
        <v>1</v>
      </c>
      <c r="Y451" s="4">
        <v>0.33</v>
      </c>
      <c r="Z451" s="4">
        <v>3</v>
      </c>
      <c r="AA451" s="4">
        <f t="shared" si="42"/>
        <v>2.5542000000000002</v>
      </c>
      <c r="AB451" s="38">
        <f t="shared" si="43"/>
        <v>0.17453605825698837</v>
      </c>
    </row>
    <row r="452" spans="1:28" ht="13.5" customHeight="1">
      <c r="A452" s="3">
        <v>9</v>
      </c>
      <c r="B452" s="5" t="s">
        <v>368</v>
      </c>
      <c r="C452" s="31" t="s">
        <v>136</v>
      </c>
      <c r="D452" s="3">
        <v>2001</v>
      </c>
      <c r="E452" s="3">
        <v>1</v>
      </c>
      <c r="V452" s="144">
        <v>0.29</v>
      </c>
      <c r="W452" s="144"/>
      <c r="X452" s="9">
        <v>1</v>
      </c>
      <c r="Y452" s="4">
        <v>0.34</v>
      </c>
      <c r="Z452" s="4">
        <v>3</v>
      </c>
      <c r="AA452" s="4">
        <f t="shared" si="42"/>
        <v>2.6316</v>
      </c>
      <c r="AB452" s="38">
        <f t="shared" si="43"/>
        <v>0.13999088007295934</v>
      </c>
    </row>
    <row r="453" spans="25:26" ht="13.5" customHeight="1" thickBot="1">
      <c r="Y453" s="28" t="s">
        <v>26</v>
      </c>
      <c r="Z453" s="27">
        <f>SUM(Z444:Z452)</f>
        <v>27</v>
      </c>
    </row>
    <row r="454" spans="25:26" ht="13.5" customHeight="1" thickTop="1">
      <c r="Y454" s="28"/>
      <c r="Z454" s="16"/>
    </row>
    <row r="455" spans="1:28" s="1" customFormat="1" ht="42.75" customHeight="1">
      <c r="A455" s="24" t="s">
        <v>3</v>
      </c>
      <c r="B455" s="23" t="s">
        <v>7</v>
      </c>
      <c r="C455" s="23" t="s">
        <v>112</v>
      </c>
      <c r="D455" s="24" t="s">
        <v>4</v>
      </c>
      <c r="E455" s="24" t="s">
        <v>0</v>
      </c>
      <c r="F455" s="24" t="s">
        <v>1</v>
      </c>
      <c r="G455" s="24" t="s">
        <v>2</v>
      </c>
      <c r="H455" s="26" t="s">
        <v>325</v>
      </c>
      <c r="I455" s="26" t="s">
        <v>326</v>
      </c>
      <c r="J455" s="149" t="s">
        <v>352</v>
      </c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24" t="s">
        <v>6</v>
      </c>
      <c r="Y455" s="25" t="s">
        <v>359</v>
      </c>
      <c r="Z455" s="25" t="s">
        <v>28</v>
      </c>
      <c r="AA455" s="25" t="s">
        <v>277</v>
      </c>
      <c r="AB455" s="110" t="s">
        <v>276</v>
      </c>
    </row>
    <row r="456" spans="1:28" ht="13.5" customHeight="1">
      <c r="A456" s="3">
        <v>1</v>
      </c>
      <c r="B456" s="5" t="s">
        <v>34</v>
      </c>
      <c r="C456" s="31" t="s">
        <v>195</v>
      </c>
      <c r="D456" s="46">
        <v>1990</v>
      </c>
      <c r="E456" s="6">
        <v>1</v>
      </c>
      <c r="G456" s="6">
        <v>1</v>
      </c>
      <c r="H456" s="6"/>
      <c r="T456" s="9">
        <v>41</v>
      </c>
      <c r="U456" s="9">
        <v>41</v>
      </c>
      <c r="V456" s="9">
        <v>62</v>
      </c>
      <c r="W456" s="48">
        <v>62</v>
      </c>
      <c r="X456" s="9">
        <v>1</v>
      </c>
      <c r="Y456" s="4">
        <f aca="true" t="shared" si="44" ref="Y456:Y467">SUM(J456:W456)*X456</f>
        <v>206</v>
      </c>
      <c r="Z456" s="4">
        <v>32</v>
      </c>
      <c r="AA456" s="4">
        <f>$C$532*Y456</f>
        <v>12.978</v>
      </c>
      <c r="AB456" s="38">
        <f>(Z456-AA456)/AA456</f>
        <v>1.465711203575281</v>
      </c>
    </row>
    <row r="457" spans="1:28" ht="13.5" customHeight="1">
      <c r="A457" s="3">
        <v>2</v>
      </c>
      <c r="B457" s="5" t="s">
        <v>34</v>
      </c>
      <c r="C457" s="31" t="s">
        <v>196</v>
      </c>
      <c r="D457" s="46">
        <v>1991</v>
      </c>
      <c r="E457" s="6">
        <v>1</v>
      </c>
      <c r="G457" s="6">
        <v>1</v>
      </c>
      <c r="H457" s="6"/>
      <c r="S457" s="9">
        <v>41</v>
      </c>
      <c r="T457" s="9">
        <v>41</v>
      </c>
      <c r="U457" s="9">
        <v>41</v>
      </c>
      <c r="V457" s="9">
        <v>41</v>
      </c>
      <c r="W457" s="48">
        <v>62</v>
      </c>
      <c r="X457" s="9">
        <v>1</v>
      </c>
      <c r="Y457" s="4">
        <f t="shared" si="44"/>
        <v>226</v>
      </c>
      <c r="Z457" s="4">
        <v>34</v>
      </c>
      <c r="AA457" s="4">
        <f aca="true" t="shared" si="45" ref="AA457:AA501">$C$532*Y457</f>
        <v>14.238</v>
      </c>
      <c r="AB457" s="38">
        <f aca="true" t="shared" si="46" ref="AB457:AB467">(Z457-AA457)/AA457</f>
        <v>1.387975839303273</v>
      </c>
    </row>
    <row r="458" spans="1:28" ht="13.5" customHeight="1">
      <c r="A458" s="3">
        <v>3</v>
      </c>
      <c r="B458" s="5" t="s">
        <v>34</v>
      </c>
      <c r="C458" s="31" t="s">
        <v>197</v>
      </c>
      <c r="D458" s="46">
        <v>1992</v>
      </c>
      <c r="E458" s="6">
        <v>1</v>
      </c>
      <c r="G458" s="6">
        <v>1</v>
      </c>
      <c r="H458" s="6"/>
      <c r="R458" s="9">
        <v>41</v>
      </c>
      <c r="S458" s="9">
        <v>41</v>
      </c>
      <c r="T458" s="9">
        <v>41</v>
      </c>
      <c r="U458" s="9">
        <v>44</v>
      </c>
      <c r="V458" s="9">
        <v>62</v>
      </c>
      <c r="W458" s="48">
        <v>65</v>
      </c>
      <c r="X458" s="9">
        <v>1</v>
      </c>
      <c r="Y458" s="4">
        <f t="shared" si="44"/>
        <v>294</v>
      </c>
      <c r="Z458" s="4">
        <v>40</v>
      </c>
      <c r="AA458" s="4">
        <f t="shared" si="45"/>
        <v>18.522</v>
      </c>
      <c r="AB458" s="38">
        <f t="shared" si="46"/>
        <v>1.1595939963286903</v>
      </c>
    </row>
    <row r="459" spans="1:28" ht="13.5" customHeight="1">
      <c r="A459" s="3">
        <v>4</v>
      </c>
      <c r="B459" s="5" t="s">
        <v>34</v>
      </c>
      <c r="C459" s="31" t="s">
        <v>133</v>
      </c>
      <c r="D459" s="46">
        <v>1993</v>
      </c>
      <c r="E459" s="6">
        <v>1</v>
      </c>
      <c r="G459" s="6">
        <v>1</v>
      </c>
      <c r="H459" s="6"/>
      <c r="R459" s="9">
        <v>41</v>
      </c>
      <c r="S459" s="9">
        <v>41</v>
      </c>
      <c r="T459" s="9">
        <v>44</v>
      </c>
      <c r="U459" s="9">
        <v>62</v>
      </c>
      <c r="V459" s="9">
        <v>62</v>
      </c>
      <c r="W459" s="48">
        <v>65</v>
      </c>
      <c r="X459" s="9">
        <v>1</v>
      </c>
      <c r="Y459" s="4">
        <f t="shared" si="44"/>
        <v>315</v>
      </c>
      <c r="Z459" s="4">
        <v>40</v>
      </c>
      <c r="AA459" s="4">
        <f t="shared" si="45"/>
        <v>19.845</v>
      </c>
      <c r="AB459" s="38">
        <f t="shared" si="46"/>
        <v>1.015621063240111</v>
      </c>
    </row>
    <row r="460" spans="1:28" ht="13.5" customHeight="1">
      <c r="A460" s="3">
        <v>5</v>
      </c>
      <c r="B460" s="5" t="s">
        <v>34</v>
      </c>
      <c r="C460" s="31" t="s">
        <v>194</v>
      </c>
      <c r="D460" s="46">
        <v>1994</v>
      </c>
      <c r="E460" s="6">
        <v>1</v>
      </c>
      <c r="G460" s="6">
        <v>1</v>
      </c>
      <c r="H460" s="6"/>
      <c r="R460" s="9">
        <v>41</v>
      </c>
      <c r="S460" s="9">
        <v>41</v>
      </c>
      <c r="T460" s="9">
        <v>44</v>
      </c>
      <c r="U460" s="9">
        <v>62</v>
      </c>
      <c r="V460" s="9">
        <v>62</v>
      </c>
      <c r="W460" s="48">
        <v>65</v>
      </c>
      <c r="X460" s="9">
        <v>1</v>
      </c>
      <c r="Y460" s="4">
        <f t="shared" si="44"/>
        <v>315</v>
      </c>
      <c r="Z460" s="4">
        <v>40</v>
      </c>
      <c r="AA460" s="4">
        <f t="shared" si="45"/>
        <v>19.845</v>
      </c>
      <c r="AB460" s="38">
        <f t="shared" si="46"/>
        <v>1.015621063240111</v>
      </c>
    </row>
    <row r="461" spans="1:28" ht="13.5" customHeight="1">
      <c r="A461" s="3">
        <v>6</v>
      </c>
      <c r="B461" s="5" t="s">
        <v>34</v>
      </c>
      <c r="C461" s="31" t="s">
        <v>161</v>
      </c>
      <c r="D461" s="46">
        <v>1995</v>
      </c>
      <c r="E461" s="6">
        <v>1</v>
      </c>
      <c r="G461" s="6">
        <v>1</v>
      </c>
      <c r="H461" s="6"/>
      <c r="R461" s="9">
        <v>50</v>
      </c>
      <c r="S461" s="9">
        <v>50</v>
      </c>
      <c r="T461" s="9">
        <v>53</v>
      </c>
      <c r="U461" s="9">
        <v>80</v>
      </c>
      <c r="V461" s="9">
        <v>80</v>
      </c>
      <c r="W461" s="48">
        <v>83</v>
      </c>
      <c r="X461" s="9">
        <v>1</v>
      </c>
      <c r="Y461" s="4">
        <f t="shared" si="44"/>
        <v>396</v>
      </c>
      <c r="Z461" s="4">
        <v>40</v>
      </c>
      <c r="AA461" s="4">
        <f t="shared" si="45"/>
        <v>24.948</v>
      </c>
      <c r="AB461" s="38">
        <f t="shared" si="46"/>
        <v>0.60333493666827</v>
      </c>
    </row>
    <row r="462" spans="1:28" ht="13.5" customHeight="1">
      <c r="A462" s="3">
        <v>7</v>
      </c>
      <c r="B462" s="5" t="s">
        <v>34</v>
      </c>
      <c r="C462" s="31" t="s">
        <v>162</v>
      </c>
      <c r="D462" s="46">
        <v>1996</v>
      </c>
      <c r="E462" s="6">
        <v>1</v>
      </c>
      <c r="G462" s="6">
        <v>1</v>
      </c>
      <c r="H462" s="6"/>
      <c r="R462" s="9">
        <v>50</v>
      </c>
      <c r="S462" s="9">
        <v>50</v>
      </c>
      <c r="T462" s="9">
        <v>53</v>
      </c>
      <c r="U462" s="9">
        <v>80</v>
      </c>
      <c r="V462" s="9">
        <v>80</v>
      </c>
      <c r="W462" s="48">
        <v>83</v>
      </c>
      <c r="X462" s="9">
        <v>1</v>
      </c>
      <c r="Y462" s="4">
        <f t="shared" si="44"/>
        <v>396</v>
      </c>
      <c r="Z462" s="4">
        <v>40</v>
      </c>
      <c r="AA462" s="4">
        <f t="shared" si="45"/>
        <v>24.948</v>
      </c>
      <c r="AB462" s="38">
        <f t="shared" si="46"/>
        <v>0.60333493666827</v>
      </c>
    </row>
    <row r="463" spans="1:28" ht="13.5" customHeight="1">
      <c r="A463" s="3">
        <v>8</v>
      </c>
      <c r="B463" s="5" t="s">
        <v>34</v>
      </c>
      <c r="C463" s="31" t="s">
        <v>163</v>
      </c>
      <c r="D463" s="3">
        <v>1997</v>
      </c>
      <c r="E463" s="6">
        <v>1</v>
      </c>
      <c r="G463" s="6">
        <v>1</v>
      </c>
      <c r="H463" s="6"/>
      <c r="R463" s="9">
        <v>50</v>
      </c>
      <c r="S463" s="9">
        <v>50</v>
      </c>
      <c r="T463" s="9">
        <v>53</v>
      </c>
      <c r="U463" s="9">
        <v>80</v>
      </c>
      <c r="V463" s="9">
        <v>80</v>
      </c>
      <c r="W463" s="48">
        <v>83</v>
      </c>
      <c r="X463" s="9">
        <v>1</v>
      </c>
      <c r="Y463" s="4">
        <f t="shared" si="44"/>
        <v>396</v>
      </c>
      <c r="Z463" s="4">
        <v>40</v>
      </c>
      <c r="AA463" s="4">
        <f t="shared" si="45"/>
        <v>24.948</v>
      </c>
      <c r="AB463" s="38">
        <f t="shared" si="46"/>
        <v>0.60333493666827</v>
      </c>
    </row>
    <row r="464" spans="1:28" ht="13.5" customHeight="1">
      <c r="A464" s="3">
        <v>9</v>
      </c>
      <c r="B464" s="5" t="s">
        <v>34</v>
      </c>
      <c r="C464" s="31" t="s">
        <v>164</v>
      </c>
      <c r="D464" s="3">
        <v>1998</v>
      </c>
      <c r="E464" s="6">
        <v>1</v>
      </c>
      <c r="G464" s="6">
        <v>1</v>
      </c>
      <c r="H464" s="6"/>
      <c r="R464" s="9">
        <v>50</v>
      </c>
      <c r="S464" s="9">
        <v>50</v>
      </c>
      <c r="T464" s="9">
        <v>53</v>
      </c>
      <c r="U464" s="9">
        <v>80</v>
      </c>
      <c r="V464" s="9">
        <v>80</v>
      </c>
      <c r="W464" s="48">
        <v>83</v>
      </c>
      <c r="X464" s="9">
        <v>1</v>
      </c>
      <c r="Y464" s="4">
        <f t="shared" si="44"/>
        <v>396</v>
      </c>
      <c r="Z464" s="4">
        <v>40</v>
      </c>
      <c r="AA464" s="4">
        <f t="shared" si="45"/>
        <v>24.948</v>
      </c>
      <c r="AB464" s="38">
        <f t="shared" si="46"/>
        <v>0.60333493666827</v>
      </c>
    </row>
    <row r="465" spans="1:28" ht="13.5" customHeight="1">
      <c r="A465" s="3">
        <v>10</v>
      </c>
      <c r="B465" s="5" t="s">
        <v>34</v>
      </c>
      <c r="C465" s="31" t="s">
        <v>134</v>
      </c>
      <c r="D465" s="3">
        <v>1999</v>
      </c>
      <c r="E465" s="6">
        <v>1</v>
      </c>
      <c r="G465" s="6">
        <v>1</v>
      </c>
      <c r="H465" s="6"/>
      <c r="R465" s="9">
        <v>50</v>
      </c>
      <c r="S465" s="9">
        <v>50</v>
      </c>
      <c r="T465" s="9">
        <v>53</v>
      </c>
      <c r="U465" s="9">
        <v>80</v>
      </c>
      <c r="V465" s="9">
        <v>80</v>
      </c>
      <c r="W465" s="48">
        <v>83</v>
      </c>
      <c r="X465" s="9">
        <v>1</v>
      </c>
      <c r="Y465" s="4">
        <f t="shared" si="44"/>
        <v>396</v>
      </c>
      <c r="Z465" s="4">
        <v>40</v>
      </c>
      <c r="AA465" s="4">
        <f t="shared" si="45"/>
        <v>24.948</v>
      </c>
      <c r="AB465" s="38">
        <f t="shared" si="46"/>
        <v>0.60333493666827</v>
      </c>
    </row>
    <row r="466" spans="1:28" ht="13.5" customHeight="1">
      <c r="A466" s="3">
        <v>11</v>
      </c>
      <c r="B466" s="5" t="s">
        <v>34</v>
      </c>
      <c r="C466" s="31" t="s">
        <v>135</v>
      </c>
      <c r="D466" s="3">
        <v>2000</v>
      </c>
      <c r="E466" s="6">
        <v>1</v>
      </c>
      <c r="G466" s="6">
        <v>1</v>
      </c>
      <c r="H466" s="6"/>
      <c r="R466" s="9">
        <v>50</v>
      </c>
      <c r="S466" s="9">
        <v>50</v>
      </c>
      <c r="T466" s="9">
        <v>53</v>
      </c>
      <c r="U466" s="9">
        <v>80</v>
      </c>
      <c r="V466" s="9">
        <v>80</v>
      </c>
      <c r="W466" s="48">
        <v>83</v>
      </c>
      <c r="X466" s="9">
        <v>1</v>
      </c>
      <c r="Y466" s="4">
        <f t="shared" si="44"/>
        <v>396</v>
      </c>
      <c r="Z466" s="4">
        <v>40</v>
      </c>
      <c r="AA466" s="4">
        <f t="shared" si="45"/>
        <v>24.948</v>
      </c>
      <c r="AB466" s="38">
        <f t="shared" si="46"/>
        <v>0.60333493666827</v>
      </c>
    </row>
    <row r="467" spans="1:28" ht="13.5" customHeight="1" thickBot="1">
      <c r="A467" s="3">
        <v>12</v>
      </c>
      <c r="B467" s="72" t="s">
        <v>34</v>
      </c>
      <c r="C467" s="73" t="s">
        <v>136</v>
      </c>
      <c r="D467" s="88">
        <v>2001</v>
      </c>
      <c r="E467" s="75">
        <v>1</v>
      </c>
      <c r="F467" s="88"/>
      <c r="G467" s="75">
        <v>1</v>
      </c>
      <c r="H467" s="75"/>
      <c r="I467" s="88"/>
      <c r="J467" s="122"/>
      <c r="K467" s="89"/>
      <c r="L467" s="89"/>
      <c r="M467" s="89"/>
      <c r="N467" s="89"/>
      <c r="O467" s="89"/>
      <c r="P467" s="89"/>
      <c r="Q467" s="89"/>
      <c r="R467" s="89">
        <v>50</v>
      </c>
      <c r="S467" s="89">
        <v>50</v>
      </c>
      <c r="T467" s="89">
        <v>53</v>
      </c>
      <c r="U467" s="89">
        <v>80</v>
      </c>
      <c r="V467" s="89">
        <v>80</v>
      </c>
      <c r="W467" s="90">
        <v>83</v>
      </c>
      <c r="X467" s="89">
        <v>1</v>
      </c>
      <c r="Y467" s="42">
        <f t="shared" si="44"/>
        <v>396</v>
      </c>
      <c r="Z467" s="42">
        <v>40</v>
      </c>
      <c r="AA467" s="42">
        <f t="shared" si="45"/>
        <v>24.948</v>
      </c>
      <c r="AB467" s="85">
        <f t="shared" si="46"/>
        <v>0.60333493666827</v>
      </c>
    </row>
    <row r="468" spans="1:28" ht="13.5" customHeight="1" thickTop="1">
      <c r="A468" s="3">
        <v>13</v>
      </c>
      <c r="B468" s="5" t="s">
        <v>34</v>
      </c>
      <c r="C468" s="31" t="s">
        <v>166</v>
      </c>
      <c r="D468" s="46">
        <v>1962</v>
      </c>
      <c r="E468" s="6">
        <v>1</v>
      </c>
      <c r="G468" s="6"/>
      <c r="H468" s="6"/>
      <c r="W468" s="48" t="s">
        <v>33</v>
      </c>
      <c r="X468" s="9">
        <v>52</v>
      </c>
      <c r="Y468" s="4">
        <f aca="true" t="shared" si="47" ref="Y468:Y501">SUM(J468:W468)*X468*SUM(E468:I468)</f>
        <v>0</v>
      </c>
      <c r="Z468" s="4">
        <v>180</v>
      </c>
      <c r="AA468" s="4">
        <f t="shared" si="45"/>
        <v>0</v>
      </c>
      <c r="AB468" s="49" t="s">
        <v>33</v>
      </c>
    </row>
    <row r="469" spans="1:28" ht="13.5" customHeight="1">
      <c r="A469" s="3">
        <v>14</v>
      </c>
      <c r="B469" s="5" t="s">
        <v>34</v>
      </c>
      <c r="C469" s="31" t="s">
        <v>420</v>
      </c>
      <c r="D469" s="46">
        <v>1964</v>
      </c>
      <c r="E469" s="6">
        <v>1</v>
      </c>
      <c r="G469" s="6"/>
      <c r="H469" s="6"/>
      <c r="W469" s="48">
        <v>10</v>
      </c>
      <c r="X469" s="9">
        <v>1</v>
      </c>
      <c r="Y469" s="4">
        <f>SUM(J469:W469)*X469*SUM(E469:I469)</f>
        <v>10</v>
      </c>
      <c r="Z469" s="4">
        <v>6</v>
      </c>
      <c r="AA469" s="4">
        <f>$C$532*Y469</f>
        <v>0.63</v>
      </c>
      <c r="AB469" s="38">
        <f>(Z469-AA469)/AA469</f>
        <v>8.523809523809524</v>
      </c>
    </row>
    <row r="470" spans="1:28" ht="13.5" customHeight="1">
      <c r="A470" s="3">
        <v>15</v>
      </c>
      <c r="B470" s="5" t="s">
        <v>34</v>
      </c>
      <c r="C470" s="31" t="s">
        <v>208</v>
      </c>
      <c r="D470" s="46">
        <v>1972</v>
      </c>
      <c r="E470" s="6">
        <v>1</v>
      </c>
      <c r="G470" s="6"/>
      <c r="H470" s="6"/>
      <c r="W470" s="48">
        <v>20</v>
      </c>
      <c r="X470" s="9">
        <v>3</v>
      </c>
      <c r="Y470" s="4">
        <f t="shared" si="47"/>
        <v>60</v>
      </c>
      <c r="Z470" s="4">
        <v>12</v>
      </c>
      <c r="AA470" s="4">
        <f t="shared" si="45"/>
        <v>3.7800000000000002</v>
      </c>
      <c r="AB470" s="38">
        <f>(Z470-AA470)/AA470</f>
        <v>2.174603174603174</v>
      </c>
    </row>
    <row r="471" spans="1:28" ht="13.5" customHeight="1">
      <c r="A471" s="3">
        <v>16</v>
      </c>
      <c r="B471" s="5" t="s">
        <v>34</v>
      </c>
      <c r="C471" s="31" t="s">
        <v>178</v>
      </c>
      <c r="D471" s="46">
        <v>1972</v>
      </c>
      <c r="E471" s="6">
        <v>1</v>
      </c>
      <c r="G471" s="6"/>
      <c r="H471" s="6"/>
      <c r="U471" s="9">
        <v>20</v>
      </c>
      <c r="V471" s="9">
        <v>20</v>
      </c>
      <c r="W471" s="48">
        <v>50</v>
      </c>
      <c r="X471" s="9">
        <v>1</v>
      </c>
      <c r="Y471" s="4">
        <f t="shared" si="47"/>
        <v>90</v>
      </c>
      <c r="Z471" s="4">
        <v>16</v>
      </c>
      <c r="AA471" s="4">
        <f t="shared" si="45"/>
        <v>5.67</v>
      </c>
      <c r="AB471" s="38">
        <f aca="true" t="shared" si="48" ref="AB471:AB488">(Z471-AA471)/AA471</f>
        <v>1.8218694885361553</v>
      </c>
    </row>
    <row r="472" spans="1:28" ht="13.5" customHeight="1">
      <c r="A472" s="3">
        <v>17</v>
      </c>
      <c r="B472" s="5" t="s">
        <v>34</v>
      </c>
      <c r="C472" s="31" t="s">
        <v>227</v>
      </c>
      <c r="D472" s="46">
        <v>1974</v>
      </c>
      <c r="E472" s="6">
        <v>1</v>
      </c>
      <c r="G472" s="6"/>
      <c r="H472" s="6"/>
      <c r="W472" s="48">
        <v>20</v>
      </c>
      <c r="X472" s="9">
        <v>20</v>
      </c>
      <c r="Y472" s="4">
        <f t="shared" si="47"/>
        <v>400</v>
      </c>
      <c r="Z472" s="4">
        <v>90</v>
      </c>
      <c r="AA472" s="4">
        <f t="shared" si="45"/>
        <v>25.2</v>
      </c>
      <c r="AB472" s="38">
        <f>(Z472-AA472)/AA472</f>
        <v>2.571428571428571</v>
      </c>
    </row>
    <row r="473" spans="1:28" ht="13.5" customHeight="1">
      <c r="A473" s="3">
        <v>18</v>
      </c>
      <c r="B473" s="5" t="s">
        <v>34</v>
      </c>
      <c r="C473" s="31" t="s">
        <v>198</v>
      </c>
      <c r="D473" s="46">
        <v>1974</v>
      </c>
      <c r="E473" s="6">
        <v>1</v>
      </c>
      <c r="G473" s="6"/>
      <c r="H473" s="6"/>
      <c r="W473" s="48">
        <v>20</v>
      </c>
      <c r="X473" s="9">
        <v>10</v>
      </c>
      <c r="Y473" s="4">
        <f t="shared" si="47"/>
        <v>200</v>
      </c>
      <c r="Z473" s="4">
        <v>50</v>
      </c>
      <c r="AA473" s="4">
        <f t="shared" si="45"/>
        <v>12.6</v>
      </c>
      <c r="AB473" s="38">
        <f>(Z473-AA473)/AA473</f>
        <v>2.9682539682539684</v>
      </c>
    </row>
    <row r="474" spans="1:28" ht="13.5" customHeight="1">
      <c r="A474" s="3">
        <v>19</v>
      </c>
      <c r="B474" s="5" t="s">
        <v>34</v>
      </c>
      <c r="C474" s="31" t="s">
        <v>209</v>
      </c>
      <c r="D474" s="46">
        <v>1977</v>
      </c>
      <c r="E474" s="6">
        <v>1</v>
      </c>
      <c r="G474" s="6"/>
      <c r="H474" s="6"/>
      <c r="W474" s="48">
        <v>50</v>
      </c>
      <c r="X474" s="9">
        <v>2</v>
      </c>
      <c r="Y474" s="4">
        <f t="shared" si="47"/>
        <v>100</v>
      </c>
      <c r="Z474" s="4">
        <v>13</v>
      </c>
      <c r="AA474" s="4">
        <f t="shared" si="45"/>
        <v>6.3</v>
      </c>
      <c r="AB474" s="38">
        <f>(Z474-AA474)/AA474</f>
        <v>1.0634920634920635</v>
      </c>
    </row>
    <row r="475" spans="1:28" ht="13.5" customHeight="1">
      <c r="A475" s="3">
        <v>20</v>
      </c>
      <c r="B475" s="5" t="s">
        <v>34</v>
      </c>
      <c r="C475" s="31" t="s">
        <v>199</v>
      </c>
      <c r="D475" s="46">
        <v>1982</v>
      </c>
      <c r="E475" s="6">
        <v>1</v>
      </c>
      <c r="G475" s="6"/>
      <c r="H475" s="6"/>
      <c r="W475" s="48">
        <v>60</v>
      </c>
      <c r="X475" s="9">
        <v>2</v>
      </c>
      <c r="Y475" s="4">
        <f t="shared" si="47"/>
        <v>120</v>
      </c>
      <c r="Z475" s="4">
        <v>7</v>
      </c>
      <c r="AA475" s="4">
        <f t="shared" si="45"/>
        <v>7.5600000000000005</v>
      </c>
      <c r="AB475" s="38">
        <f t="shared" si="48"/>
        <v>-0.07407407407407414</v>
      </c>
    </row>
    <row r="476" spans="1:28" ht="13.5" customHeight="1">
      <c r="A476" s="3">
        <v>21</v>
      </c>
      <c r="B476" s="5" t="s">
        <v>34</v>
      </c>
      <c r="C476" s="31" t="s">
        <v>200</v>
      </c>
      <c r="D476" s="46">
        <v>1982</v>
      </c>
      <c r="E476" s="6">
        <v>1</v>
      </c>
      <c r="G476" s="6"/>
      <c r="H476" s="6"/>
      <c r="W476" s="48">
        <v>60</v>
      </c>
      <c r="X476" s="9">
        <v>2</v>
      </c>
      <c r="Y476" s="4">
        <f t="shared" si="47"/>
        <v>120</v>
      </c>
      <c r="Z476" s="4">
        <v>7</v>
      </c>
      <c r="AA476" s="4">
        <f t="shared" si="45"/>
        <v>7.5600000000000005</v>
      </c>
      <c r="AB476" s="38">
        <f aca="true" t="shared" si="49" ref="AB476:AB481">(Z476-AA476)/AA476</f>
        <v>-0.07407407407407414</v>
      </c>
    </row>
    <row r="477" spans="1:28" ht="13.5" customHeight="1">
      <c r="A477" s="3">
        <v>22</v>
      </c>
      <c r="B477" s="5" t="s">
        <v>34</v>
      </c>
      <c r="C477" s="31" t="s">
        <v>210</v>
      </c>
      <c r="D477" s="46">
        <v>1987</v>
      </c>
      <c r="E477" s="6">
        <v>1</v>
      </c>
      <c r="G477" s="6"/>
      <c r="H477" s="6"/>
      <c r="W477" s="48">
        <v>60</v>
      </c>
      <c r="X477" s="9">
        <v>2</v>
      </c>
      <c r="Y477" s="4">
        <f t="shared" si="47"/>
        <v>120</v>
      </c>
      <c r="Z477" s="4">
        <v>10</v>
      </c>
      <c r="AA477" s="4">
        <f t="shared" si="45"/>
        <v>7.5600000000000005</v>
      </c>
      <c r="AB477" s="38">
        <f t="shared" si="49"/>
        <v>0.3227513227513227</v>
      </c>
    </row>
    <row r="478" spans="1:28" ht="13.5" customHeight="1">
      <c r="A478" s="3">
        <v>23</v>
      </c>
      <c r="B478" s="5" t="s">
        <v>34</v>
      </c>
      <c r="C478" s="31" t="s">
        <v>211</v>
      </c>
      <c r="D478" s="46">
        <v>1987</v>
      </c>
      <c r="E478" s="6">
        <v>1</v>
      </c>
      <c r="G478" s="6"/>
      <c r="H478" s="6"/>
      <c r="W478" s="48">
        <v>60</v>
      </c>
      <c r="X478" s="9">
        <v>2</v>
      </c>
      <c r="Y478" s="4">
        <f t="shared" si="47"/>
        <v>120</v>
      </c>
      <c r="Z478" s="4">
        <v>10</v>
      </c>
      <c r="AA478" s="4">
        <f t="shared" si="45"/>
        <v>7.5600000000000005</v>
      </c>
      <c r="AB478" s="38">
        <f t="shared" si="49"/>
        <v>0.3227513227513227</v>
      </c>
    </row>
    <row r="479" spans="1:28" ht="13.5" customHeight="1">
      <c r="A479" s="3">
        <v>24</v>
      </c>
      <c r="B479" s="5" t="s">
        <v>34</v>
      </c>
      <c r="C479" s="31" t="s">
        <v>212</v>
      </c>
      <c r="D479" s="46">
        <v>1988</v>
      </c>
      <c r="E479" s="6">
        <v>1</v>
      </c>
      <c r="G479" s="6"/>
      <c r="H479" s="6"/>
      <c r="W479" s="48">
        <v>60</v>
      </c>
      <c r="X479" s="9">
        <v>1</v>
      </c>
      <c r="Y479" s="4">
        <f t="shared" si="47"/>
        <v>60</v>
      </c>
      <c r="Z479" s="4">
        <v>5</v>
      </c>
      <c r="AA479" s="4">
        <f t="shared" si="45"/>
        <v>3.7800000000000002</v>
      </c>
      <c r="AB479" s="38">
        <f t="shared" si="49"/>
        <v>0.3227513227513227</v>
      </c>
    </row>
    <row r="480" spans="1:28" ht="13.5" customHeight="1">
      <c r="A480" s="3">
        <v>25</v>
      </c>
      <c r="B480" s="5" t="s">
        <v>34</v>
      </c>
      <c r="C480" s="31" t="s">
        <v>389</v>
      </c>
      <c r="D480" s="46">
        <v>1990</v>
      </c>
      <c r="E480" s="6">
        <v>1</v>
      </c>
      <c r="G480" s="6"/>
      <c r="H480" s="6"/>
      <c r="W480" s="48">
        <v>62</v>
      </c>
      <c r="X480" s="9">
        <v>10</v>
      </c>
      <c r="Y480" s="4">
        <f t="shared" si="47"/>
        <v>620</v>
      </c>
      <c r="Z480" s="4">
        <v>64</v>
      </c>
      <c r="AA480" s="4">
        <f t="shared" si="45"/>
        <v>39.06</v>
      </c>
      <c r="AB480" s="38">
        <f t="shared" si="49"/>
        <v>0.6385048643113158</v>
      </c>
    </row>
    <row r="481" spans="1:28" ht="13.5" customHeight="1">
      <c r="A481" s="3">
        <v>26</v>
      </c>
      <c r="B481" s="5" t="s">
        <v>34</v>
      </c>
      <c r="C481" s="31" t="s">
        <v>421</v>
      </c>
      <c r="D481" s="46">
        <v>1994</v>
      </c>
      <c r="E481" s="6">
        <v>1</v>
      </c>
      <c r="G481" s="6"/>
      <c r="H481" s="6"/>
      <c r="W481" s="48">
        <v>80</v>
      </c>
      <c r="X481" s="9">
        <v>8</v>
      </c>
      <c r="Y481" s="4">
        <f t="shared" si="47"/>
        <v>640</v>
      </c>
      <c r="Z481" s="4">
        <v>62</v>
      </c>
      <c r="AA481" s="4">
        <f t="shared" si="45"/>
        <v>40.32</v>
      </c>
      <c r="AB481" s="38">
        <f t="shared" si="49"/>
        <v>0.5376984126984127</v>
      </c>
    </row>
    <row r="482" spans="1:28" ht="13.5" customHeight="1">
      <c r="A482" s="3">
        <v>27</v>
      </c>
      <c r="B482" s="5" t="s">
        <v>34</v>
      </c>
      <c r="C482" s="31" t="s">
        <v>167</v>
      </c>
      <c r="D482" s="46">
        <v>1997</v>
      </c>
      <c r="E482" s="6">
        <v>1</v>
      </c>
      <c r="G482" s="6"/>
      <c r="H482" s="6"/>
      <c r="W482" s="48">
        <v>80</v>
      </c>
      <c r="X482" s="9">
        <v>6</v>
      </c>
      <c r="Y482" s="4">
        <f t="shared" si="47"/>
        <v>480</v>
      </c>
      <c r="Z482" s="4">
        <v>45</v>
      </c>
      <c r="AA482" s="4">
        <f t="shared" si="45"/>
        <v>30.240000000000002</v>
      </c>
      <c r="AB482" s="38">
        <f t="shared" si="48"/>
        <v>0.48809523809523797</v>
      </c>
    </row>
    <row r="483" spans="1:28" ht="13.5" customHeight="1">
      <c r="A483" s="3">
        <v>28</v>
      </c>
      <c r="B483" s="5" t="s">
        <v>34</v>
      </c>
      <c r="C483" s="31" t="s">
        <v>424</v>
      </c>
      <c r="D483" s="46">
        <v>1997</v>
      </c>
      <c r="E483" s="6">
        <v>1</v>
      </c>
      <c r="G483" s="6"/>
      <c r="H483" s="6"/>
      <c r="W483" s="48">
        <v>80</v>
      </c>
      <c r="X483" s="9">
        <v>11</v>
      </c>
      <c r="Y483" s="4">
        <f t="shared" si="47"/>
        <v>880</v>
      </c>
      <c r="Z483" s="4">
        <v>82</v>
      </c>
      <c r="AA483" s="4">
        <f t="shared" si="45"/>
        <v>55.44</v>
      </c>
      <c r="AB483" s="38">
        <f t="shared" si="48"/>
        <v>0.47907647907647916</v>
      </c>
    </row>
    <row r="484" spans="1:28" ht="13.5" customHeight="1">
      <c r="A484" s="3">
        <v>29</v>
      </c>
      <c r="B484" s="5" t="s">
        <v>34</v>
      </c>
      <c r="C484" s="31" t="s">
        <v>213</v>
      </c>
      <c r="D484" s="46">
        <v>1998</v>
      </c>
      <c r="E484" s="6"/>
      <c r="G484" s="6">
        <v>1</v>
      </c>
      <c r="H484" s="6"/>
      <c r="W484" s="48">
        <v>50</v>
      </c>
      <c r="X484" s="9">
        <v>8</v>
      </c>
      <c r="Y484" s="4">
        <f t="shared" si="47"/>
        <v>400</v>
      </c>
      <c r="Z484" s="4">
        <v>40</v>
      </c>
      <c r="AA484" s="4">
        <f t="shared" si="45"/>
        <v>25.2</v>
      </c>
      <c r="AB484" s="38">
        <f t="shared" si="48"/>
        <v>0.5873015873015873</v>
      </c>
    </row>
    <row r="485" spans="1:28" ht="13.5" customHeight="1">
      <c r="A485" s="3">
        <v>30</v>
      </c>
      <c r="B485" s="5" t="s">
        <v>34</v>
      </c>
      <c r="C485" s="31" t="s">
        <v>179</v>
      </c>
      <c r="D485" s="46">
        <v>1998</v>
      </c>
      <c r="E485" s="6">
        <v>1</v>
      </c>
      <c r="G485" s="6"/>
      <c r="H485" s="6"/>
      <c r="W485" s="48">
        <v>80</v>
      </c>
      <c r="X485" s="9">
        <v>2</v>
      </c>
      <c r="Y485" s="4">
        <f t="shared" si="47"/>
        <v>160</v>
      </c>
      <c r="Z485" s="4">
        <v>14.6</v>
      </c>
      <c r="AA485" s="4">
        <f t="shared" si="45"/>
        <v>10.08</v>
      </c>
      <c r="AB485" s="38">
        <f t="shared" si="48"/>
        <v>0.4484126984126984</v>
      </c>
    </row>
    <row r="486" spans="1:28" ht="13.5" customHeight="1">
      <c r="A486" s="3">
        <v>31</v>
      </c>
      <c r="B486" s="5" t="s">
        <v>34</v>
      </c>
      <c r="C486" s="31" t="s">
        <v>180</v>
      </c>
      <c r="D486" s="46">
        <v>1998</v>
      </c>
      <c r="E486" s="6">
        <v>1</v>
      </c>
      <c r="G486" s="6"/>
      <c r="H486" s="6"/>
      <c r="W486" s="48">
        <v>80</v>
      </c>
      <c r="X486" s="9">
        <v>1</v>
      </c>
      <c r="Y486" s="4">
        <f t="shared" si="47"/>
        <v>80</v>
      </c>
      <c r="Z486" s="4">
        <v>8.3</v>
      </c>
      <c r="AA486" s="4">
        <f t="shared" si="45"/>
        <v>5.04</v>
      </c>
      <c r="AB486" s="38">
        <f t="shared" si="48"/>
        <v>0.646825396825397</v>
      </c>
    </row>
    <row r="487" spans="1:28" ht="13.5" customHeight="1">
      <c r="A487" s="3">
        <v>32</v>
      </c>
      <c r="B487" s="5" t="s">
        <v>34</v>
      </c>
      <c r="C487" s="31" t="s">
        <v>181</v>
      </c>
      <c r="D487" s="46">
        <v>1999</v>
      </c>
      <c r="E487" s="6">
        <v>1</v>
      </c>
      <c r="G487" s="6"/>
      <c r="H487" s="6"/>
      <c r="W487" s="48">
        <v>80</v>
      </c>
      <c r="X487" s="9">
        <v>1</v>
      </c>
      <c r="Y487" s="4">
        <f t="shared" si="47"/>
        <v>80</v>
      </c>
      <c r="Z487" s="4">
        <v>8.3</v>
      </c>
      <c r="AA487" s="4">
        <f t="shared" si="45"/>
        <v>5.04</v>
      </c>
      <c r="AB487" s="38">
        <f t="shared" si="48"/>
        <v>0.646825396825397</v>
      </c>
    </row>
    <row r="488" spans="1:28" ht="13.5" customHeight="1">
      <c r="A488" s="3">
        <v>33</v>
      </c>
      <c r="B488" s="5" t="s">
        <v>34</v>
      </c>
      <c r="C488" s="31" t="s">
        <v>182</v>
      </c>
      <c r="D488" s="46">
        <v>1999</v>
      </c>
      <c r="E488" s="6"/>
      <c r="G488" s="6">
        <v>2</v>
      </c>
      <c r="H488" s="6"/>
      <c r="N488" s="10">
        <v>50</v>
      </c>
      <c r="O488" s="10">
        <v>50</v>
      </c>
      <c r="P488" s="10">
        <v>80</v>
      </c>
      <c r="Q488" s="9">
        <v>80</v>
      </c>
      <c r="R488" s="9">
        <v>80</v>
      </c>
      <c r="S488" s="9">
        <v>80</v>
      </c>
      <c r="T488" s="9">
        <v>80</v>
      </c>
      <c r="U488" s="9">
        <v>80</v>
      </c>
      <c r="V488" s="9">
        <v>80</v>
      </c>
      <c r="W488" s="48">
        <v>80</v>
      </c>
      <c r="X488" s="9">
        <v>17</v>
      </c>
      <c r="Y488" s="4">
        <f t="shared" si="47"/>
        <v>25160</v>
      </c>
      <c r="Z488" s="4">
        <f>AA488</f>
        <v>1585.08</v>
      </c>
      <c r="AA488" s="4">
        <f t="shared" si="45"/>
        <v>1585.08</v>
      </c>
      <c r="AB488" s="38">
        <f t="shared" si="48"/>
        <v>0</v>
      </c>
    </row>
    <row r="489" spans="1:28" ht="13.5" customHeight="1">
      <c r="A489" s="3">
        <v>34</v>
      </c>
      <c r="B489" s="5" t="s">
        <v>34</v>
      </c>
      <c r="C489" s="31" t="s">
        <v>168</v>
      </c>
      <c r="D489" s="46">
        <v>2000</v>
      </c>
      <c r="E489" s="6"/>
      <c r="G489" s="6">
        <v>1</v>
      </c>
      <c r="H489" s="6"/>
      <c r="N489" s="10">
        <v>50</v>
      </c>
      <c r="O489" s="10">
        <v>50</v>
      </c>
      <c r="P489" s="10">
        <v>80</v>
      </c>
      <c r="Q489" s="9">
        <v>80</v>
      </c>
      <c r="R489" s="9">
        <v>80</v>
      </c>
      <c r="S489" s="9">
        <v>80</v>
      </c>
      <c r="T489" s="9">
        <v>80</v>
      </c>
      <c r="U489" s="9">
        <v>80</v>
      </c>
      <c r="V489" s="9">
        <v>80</v>
      </c>
      <c r="W489" s="48">
        <v>80</v>
      </c>
      <c r="X489" s="9">
        <v>1</v>
      </c>
      <c r="Y489" s="4">
        <f t="shared" si="47"/>
        <v>740</v>
      </c>
      <c r="Z489" s="4">
        <f aca="true" t="shared" si="50" ref="Z489:Z501">AA489</f>
        <v>46.62</v>
      </c>
      <c r="AA489" s="4">
        <f t="shared" si="45"/>
        <v>46.62</v>
      </c>
      <c r="AB489" s="38">
        <f aca="true" t="shared" si="51" ref="AB489:AB497">(Z489-AA489)/AA489</f>
        <v>0</v>
      </c>
    </row>
    <row r="490" spans="1:28" ht="13.5" customHeight="1">
      <c r="A490" s="3">
        <v>35</v>
      </c>
      <c r="B490" s="5" t="s">
        <v>34</v>
      </c>
      <c r="C490" s="31" t="s">
        <v>169</v>
      </c>
      <c r="D490" s="46">
        <v>2000</v>
      </c>
      <c r="E490" s="6"/>
      <c r="G490" s="6">
        <v>3</v>
      </c>
      <c r="H490" s="6"/>
      <c r="N490" s="10">
        <v>50</v>
      </c>
      <c r="O490" s="10">
        <v>50</v>
      </c>
      <c r="P490" s="10">
        <v>80</v>
      </c>
      <c r="Q490" s="9">
        <v>80</v>
      </c>
      <c r="R490" s="9">
        <v>80</v>
      </c>
      <c r="S490" s="9">
        <v>80</v>
      </c>
      <c r="T490" s="9">
        <v>80</v>
      </c>
      <c r="U490" s="9">
        <v>80</v>
      </c>
      <c r="V490" s="9">
        <v>80</v>
      </c>
      <c r="W490" s="48">
        <v>80</v>
      </c>
      <c r="X490" s="9">
        <v>1</v>
      </c>
      <c r="Y490" s="4">
        <f t="shared" si="47"/>
        <v>2220</v>
      </c>
      <c r="Z490" s="4">
        <f t="shared" si="50"/>
        <v>139.86</v>
      </c>
      <c r="AA490" s="4">
        <f t="shared" si="45"/>
        <v>139.86</v>
      </c>
      <c r="AB490" s="38">
        <f t="shared" si="51"/>
        <v>0</v>
      </c>
    </row>
    <row r="491" spans="1:28" ht="13.5" customHeight="1">
      <c r="A491" s="3">
        <v>36</v>
      </c>
      <c r="B491" s="5" t="s">
        <v>34</v>
      </c>
      <c r="C491" s="31" t="s">
        <v>170</v>
      </c>
      <c r="D491" s="46">
        <v>2000</v>
      </c>
      <c r="E491" s="6"/>
      <c r="G491" s="6">
        <v>4</v>
      </c>
      <c r="H491" s="6"/>
      <c r="N491" s="10">
        <v>50</v>
      </c>
      <c r="O491" s="10">
        <v>50</v>
      </c>
      <c r="P491" s="10">
        <v>80</v>
      </c>
      <c r="Q491" s="9">
        <v>80</v>
      </c>
      <c r="R491" s="9">
        <v>80</v>
      </c>
      <c r="S491" s="9">
        <v>80</v>
      </c>
      <c r="T491" s="9">
        <v>80</v>
      </c>
      <c r="U491" s="9">
        <v>80</v>
      </c>
      <c r="V491" s="9">
        <v>80</v>
      </c>
      <c r="W491" s="48">
        <v>80</v>
      </c>
      <c r="X491" s="9">
        <v>1</v>
      </c>
      <c r="Y491" s="4">
        <f t="shared" si="47"/>
        <v>2960</v>
      </c>
      <c r="Z491" s="4">
        <f t="shared" si="50"/>
        <v>186.48</v>
      </c>
      <c r="AA491" s="4">
        <f t="shared" si="45"/>
        <v>186.48</v>
      </c>
      <c r="AB491" s="38">
        <f t="shared" si="51"/>
        <v>0</v>
      </c>
    </row>
    <row r="492" spans="1:28" ht="13.5" customHeight="1">
      <c r="A492" s="3">
        <v>37</v>
      </c>
      <c r="B492" s="5" t="s">
        <v>34</v>
      </c>
      <c r="C492" s="31" t="s">
        <v>171</v>
      </c>
      <c r="D492" s="46">
        <v>2000</v>
      </c>
      <c r="E492" s="6"/>
      <c r="G492" s="6">
        <v>3</v>
      </c>
      <c r="H492" s="6"/>
      <c r="N492" s="10">
        <v>50</v>
      </c>
      <c r="O492" s="10">
        <v>50</v>
      </c>
      <c r="P492" s="10">
        <v>80</v>
      </c>
      <c r="Q492" s="9">
        <v>80</v>
      </c>
      <c r="R492" s="9">
        <v>80</v>
      </c>
      <c r="S492" s="9">
        <v>80</v>
      </c>
      <c r="T492" s="9">
        <v>80</v>
      </c>
      <c r="U492" s="9">
        <v>80</v>
      </c>
      <c r="V492" s="9">
        <v>80</v>
      </c>
      <c r="W492" s="48">
        <v>80</v>
      </c>
      <c r="X492" s="9">
        <v>1</v>
      </c>
      <c r="Y492" s="4">
        <f t="shared" si="47"/>
        <v>2220</v>
      </c>
      <c r="Z492" s="4">
        <f t="shared" si="50"/>
        <v>139.86</v>
      </c>
      <c r="AA492" s="4">
        <f t="shared" si="45"/>
        <v>139.86</v>
      </c>
      <c r="AB492" s="38">
        <f t="shared" si="51"/>
        <v>0</v>
      </c>
    </row>
    <row r="493" spans="1:28" ht="13.5" customHeight="1">
      <c r="A493" s="3">
        <v>38</v>
      </c>
      <c r="B493" s="5" t="s">
        <v>34</v>
      </c>
      <c r="C493" s="31" t="s">
        <v>172</v>
      </c>
      <c r="D493" s="46">
        <v>2000</v>
      </c>
      <c r="E493" s="6"/>
      <c r="G493" s="6">
        <v>3</v>
      </c>
      <c r="H493" s="6"/>
      <c r="N493" s="10">
        <v>50</v>
      </c>
      <c r="O493" s="10">
        <v>50</v>
      </c>
      <c r="P493" s="10">
        <v>80</v>
      </c>
      <c r="Q493" s="9">
        <v>80</v>
      </c>
      <c r="R493" s="9">
        <v>80</v>
      </c>
      <c r="S493" s="9">
        <v>80</v>
      </c>
      <c r="T493" s="9">
        <v>80</v>
      </c>
      <c r="U493" s="9">
        <v>80</v>
      </c>
      <c r="V493" s="9">
        <v>80</v>
      </c>
      <c r="W493" s="48">
        <v>80</v>
      </c>
      <c r="X493" s="9">
        <v>1</v>
      </c>
      <c r="Y493" s="4">
        <f t="shared" si="47"/>
        <v>2220</v>
      </c>
      <c r="Z493" s="4">
        <f t="shared" si="50"/>
        <v>139.86</v>
      </c>
      <c r="AA493" s="4">
        <f t="shared" si="45"/>
        <v>139.86</v>
      </c>
      <c r="AB493" s="38">
        <f t="shared" si="51"/>
        <v>0</v>
      </c>
    </row>
    <row r="494" spans="1:28" ht="13.5" customHeight="1">
      <c r="A494" s="3">
        <v>39</v>
      </c>
      <c r="B494" s="5" t="s">
        <v>34</v>
      </c>
      <c r="C494" s="31" t="s">
        <v>172</v>
      </c>
      <c r="D494" s="46">
        <v>2000</v>
      </c>
      <c r="E494" s="6"/>
      <c r="G494" s="6">
        <v>3</v>
      </c>
      <c r="H494" s="6"/>
      <c r="N494" s="10">
        <v>50</v>
      </c>
      <c r="O494" s="10">
        <v>50</v>
      </c>
      <c r="P494" s="10">
        <v>80</v>
      </c>
      <c r="Q494" s="9">
        <v>80</v>
      </c>
      <c r="R494" s="9">
        <v>80</v>
      </c>
      <c r="S494" s="9">
        <v>80</v>
      </c>
      <c r="T494" s="9">
        <v>80</v>
      </c>
      <c r="U494" s="9">
        <v>80</v>
      </c>
      <c r="V494" s="9">
        <v>80</v>
      </c>
      <c r="W494" s="48">
        <v>80</v>
      </c>
      <c r="X494" s="9">
        <v>1</v>
      </c>
      <c r="Y494" s="4">
        <f t="shared" si="47"/>
        <v>2220</v>
      </c>
      <c r="Z494" s="4">
        <f t="shared" si="50"/>
        <v>139.86</v>
      </c>
      <c r="AA494" s="4">
        <f t="shared" si="45"/>
        <v>139.86</v>
      </c>
      <c r="AB494" s="38">
        <f t="shared" si="51"/>
        <v>0</v>
      </c>
    </row>
    <row r="495" spans="1:28" ht="13.5" customHeight="1">
      <c r="A495" s="3">
        <v>40</v>
      </c>
      <c r="B495" s="5" t="s">
        <v>34</v>
      </c>
      <c r="C495" s="31" t="s">
        <v>173</v>
      </c>
      <c r="D495" s="46">
        <v>2000</v>
      </c>
      <c r="E495" s="6"/>
      <c r="G495" s="6">
        <v>1</v>
      </c>
      <c r="H495" s="6"/>
      <c r="N495" s="10">
        <v>50</v>
      </c>
      <c r="O495" s="10">
        <v>50</v>
      </c>
      <c r="P495" s="10">
        <v>80</v>
      </c>
      <c r="Q495" s="9">
        <v>80</v>
      </c>
      <c r="R495" s="9">
        <v>80</v>
      </c>
      <c r="S495" s="9">
        <v>80</v>
      </c>
      <c r="T495" s="9">
        <v>80</v>
      </c>
      <c r="U495" s="9">
        <v>80</v>
      </c>
      <c r="V495" s="9">
        <v>80</v>
      </c>
      <c r="W495" s="48">
        <v>80</v>
      </c>
      <c r="X495" s="9">
        <v>1</v>
      </c>
      <c r="Y495" s="4">
        <f t="shared" si="47"/>
        <v>740</v>
      </c>
      <c r="Z495" s="4">
        <f t="shared" si="50"/>
        <v>46.62</v>
      </c>
      <c r="AA495" s="4">
        <f t="shared" si="45"/>
        <v>46.62</v>
      </c>
      <c r="AB495" s="38">
        <f t="shared" si="51"/>
        <v>0</v>
      </c>
    </row>
    <row r="496" spans="1:28" ht="13.5" customHeight="1">
      <c r="A496" s="3">
        <v>41</v>
      </c>
      <c r="B496" s="5" t="s">
        <v>34</v>
      </c>
      <c r="C496" s="31" t="s">
        <v>174</v>
      </c>
      <c r="D496" s="46">
        <v>2000</v>
      </c>
      <c r="E496" s="6"/>
      <c r="G496" s="6">
        <v>1</v>
      </c>
      <c r="H496" s="6"/>
      <c r="N496" s="10">
        <v>50</v>
      </c>
      <c r="O496" s="10">
        <v>50</v>
      </c>
      <c r="P496" s="10">
        <v>80</v>
      </c>
      <c r="Q496" s="9">
        <v>80</v>
      </c>
      <c r="R496" s="9">
        <v>80</v>
      </c>
      <c r="S496" s="9">
        <v>80</v>
      </c>
      <c r="T496" s="9">
        <v>80</v>
      </c>
      <c r="U496" s="9">
        <v>80</v>
      </c>
      <c r="V496" s="9">
        <v>80</v>
      </c>
      <c r="W496" s="48">
        <v>80</v>
      </c>
      <c r="X496" s="9">
        <v>1</v>
      </c>
      <c r="Y496" s="4">
        <f t="shared" si="47"/>
        <v>740</v>
      </c>
      <c r="Z496" s="4">
        <f t="shared" si="50"/>
        <v>46.62</v>
      </c>
      <c r="AA496" s="4">
        <f t="shared" si="45"/>
        <v>46.62</v>
      </c>
      <c r="AB496" s="38">
        <f t="shared" si="51"/>
        <v>0</v>
      </c>
    </row>
    <row r="497" spans="1:28" ht="13.5" customHeight="1">
      <c r="A497" s="3">
        <v>42</v>
      </c>
      <c r="B497" s="5" t="s">
        <v>34</v>
      </c>
      <c r="C497" s="31" t="s">
        <v>372</v>
      </c>
      <c r="D497" s="46">
        <v>2000</v>
      </c>
      <c r="E497" s="6"/>
      <c r="F497" s="3">
        <v>1</v>
      </c>
      <c r="G497" s="6"/>
      <c r="H497" s="6"/>
      <c r="W497" s="48">
        <v>80</v>
      </c>
      <c r="X497" s="9">
        <v>10</v>
      </c>
      <c r="Y497" s="4">
        <f>SUM(J497:W497)*X497*SUM(E497:I497)</f>
        <v>800</v>
      </c>
      <c r="Z497" s="4">
        <v>146</v>
      </c>
      <c r="AA497" s="4">
        <f>$C$532*Y497</f>
        <v>50.4</v>
      </c>
      <c r="AB497" s="38">
        <f t="shared" si="51"/>
        <v>1.8968253968253967</v>
      </c>
    </row>
    <row r="498" spans="1:28" ht="13.5" customHeight="1">
      <c r="A498" s="3">
        <v>43</v>
      </c>
      <c r="B498" s="5" t="s">
        <v>34</v>
      </c>
      <c r="C498" s="31" t="s">
        <v>422</v>
      </c>
      <c r="D498" s="46">
        <v>2001</v>
      </c>
      <c r="E498" s="6"/>
      <c r="G498" s="6">
        <v>1</v>
      </c>
      <c r="H498" s="6"/>
      <c r="W498" s="48">
        <v>80</v>
      </c>
      <c r="X498" s="9">
        <v>10</v>
      </c>
      <c r="Y498" s="4">
        <f t="shared" si="47"/>
        <v>800</v>
      </c>
      <c r="Z498" s="4">
        <f t="shared" si="50"/>
        <v>50.4</v>
      </c>
      <c r="AA498" s="4">
        <f t="shared" si="45"/>
        <v>50.4</v>
      </c>
      <c r="AB498" s="38">
        <f>(Z498-AA498)/AA498</f>
        <v>0</v>
      </c>
    </row>
    <row r="499" spans="1:28" ht="13.5" customHeight="1">
      <c r="A499" s="3">
        <v>44</v>
      </c>
      <c r="B499" s="5" t="s">
        <v>34</v>
      </c>
      <c r="C499" s="31" t="s">
        <v>423</v>
      </c>
      <c r="D499" s="46">
        <v>2001</v>
      </c>
      <c r="E499" s="6"/>
      <c r="G499" s="6">
        <v>1</v>
      </c>
      <c r="H499" s="6"/>
      <c r="W499" s="48">
        <v>80</v>
      </c>
      <c r="X499" s="9">
        <v>10</v>
      </c>
      <c r="Y499" s="4">
        <f t="shared" si="47"/>
        <v>800</v>
      </c>
      <c r="Z499" s="4">
        <f t="shared" si="50"/>
        <v>50.4</v>
      </c>
      <c r="AA499" s="4">
        <f t="shared" si="45"/>
        <v>50.4</v>
      </c>
      <c r="AB499" s="38">
        <f>(Z499-AA499)/AA499</f>
        <v>0</v>
      </c>
    </row>
    <row r="500" spans="1:28" ht="13.5" customHeight="1">
      <c r="A500" s="3">
        <v>45</v>
      </c>
      <c r="B500" s="5" t="s">
        <v>34</v>
      </c>
      <c r="C500" s="31" t="s">
        <v>175</v>
      </c>
      <c r="D500" s="46">
        <v>2001</v>
      </c>
      <c r="E500" s="6"/>
      <c r="G500" s="6">
        <v>4</v>
      </c>
      <c r="H500" s="6"/>
      <c r="Q500" s="10"/>
      <c r="R500" s="10"/>
      <c r="S500" s="10"/>
      <c r="T500" s="10"/>
      <c r="U500" s="10"/>
      <c r="V500" s="10"/>
      <c r="W500" s="10">
        <v>90</v>
      </c>
      <c r="X500" s="9">
        <v>10</v>
      </c>
      <c r="Y500" s="4">
        <f t="shared" si="47"/>
        <v>3600</v>
      </c>
      <c r="Z500" s="4">
        <f t="shared" si="50"/>
        <v>226.8</v>
      </c>
      <c r="AA500" s="4">
        <f t="shared" si="45"/>
        <v>226.8</v>
      </c>
      <c r="AB500" s="38">
        <f>(Z500-AA500)/AA500</f>
        <v>0</v>
      </c>
    </row>
    <row r="501" spans="1:28" ht="13.5" customHeight="1">
      <c r="A501" s="3">
        <v>46</v>
      </c>
      <c r="B501" s="5" t="s">
        <v>34</v>
      </c>
      <c r="C501" s="31" t="s">
        <v>176</v>
      </c>
      <c r="D501" s="46">
        <v>2001</v>
      </c>
      <c r="E501" s="6"/>
      <c r="G501" s="6">
        <v>4</v>
      </c>
      <c r="H501" s="6"/>
      <c r="Q501" s="10"/>
      <c r="R501" s="10"/>
      <c r="S501" s="10"/>
      <c r="T501" s="10"/>
      <c r="U501" s="10"/>
      <c r="V501" s="10"/>
      <c r="W501" s="10">
        <v>90</v>
      </c>
      <c r="X501" s="9">
        <v>10</v>
      </c>
      <c r="Y501" s="4">
        <f t="shared" si="47"/>
        <v>3600</v>
      </c>
      <c r="Z501" s="4">
        <f t="shared" si="50"/>
        <v>226.8</v>
      </c>
      <c r="AA501" s="4">
        <f t="shared" si="45"/>
        <v>226.8</v>
      </c>
      <c r="AB501" s="38">
        <f>(Z501-AA501)/AA501</f>
        <v>0</v>
      </c>
    </row>
    <row r="502" spans="3:28" ht="13.5" customHeight="1" thickBot="1">
      <c r="C502" s="31"/>
      <c r="D502" s="46"/>
      <c r="E502" s="6"/>
      <c r="G502" s="6"/>
      <c r="H502" s="6"/>
      <c r="W502" s="48"/>
      <c r="Y502" s="28" t="s">
        <v>26</v>
      </c>
      <c r="Z502" s="27">
        <f>SUM(Z456:Z501)</f>
        <v>4367.46</v>
      </c>
      <c r="AA502" s="4"/>
      <c r="AB502" s="38"/>
    </row>
    <row r="503" spans="3:28" ht="13.5" customHeight="1" thickTop="1">
      <c r="C503" s="31"/>
      <c r="D503" s="46"/>
      <c r="E503" s="6"/>
      <c r="G503" s="6"/>
      <c r="H503" s="6"/>
      <c r="W503" s="48"/>
      <c r="AA503" s="4"/>
      <c r="AB503" s="38"/>
    </row>
    <row r="504" spans="1:28" s="1" customFormat="1" ht="42.75" customHeight="1">
      <c r="A504" s="24" t="s">
        <v>3</v>
      </c>
      <c r="B504" s="23" t="s">
        <v>7</v>
      </c>
      <c r="C504" s="23" t="s">
        <v>112</v>
      </c>
      <c r="D504" s="24" t="s">
        <v>4</v>
      </c>
      <c r="E504" s="24" t="s">
        <v>0</v>
      </c>
      <c r="F504" s="24" t="s">
        <v>1</v>
      </c>
      <c r="G504" s="24" t="s">
        <v>2</v>
      </c>
      <c r="H504" s="26" t="s">
        <v>325</v>
      </c>
      <c r="I504" s="26" t="s">
        <v>326</v>
      </c>
      <c r="J504" s="149" t="s">
        <v>353</v>
      </c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24" t="s">
        <v>6</v>
      </c>
      <c r="Y504" s="25" t="s">
        <v>360</v>
      </c>
      <c r="Z504" s="25" t="s">
        <v>28</v>
      </c>
      <c r="AA504" s="25" t="s">
        <v>277</v>
      </c>
      <c r="AB504" s="110" t="s">
        <v>276</v>
      </c>
    </row>
    <row r="505" spans="1:28" ht="13.5" customHeight="1" thickBot="1">
      <c r="A505" s="30">
        <v>1</v>
      </c>
      <c r="B505" s="91" t="s">
        <v>204</v>
      </c>
      <c r="C505" s="91" t="s">
        <v>206</v>
      </c>
      <c r="D505" s="92">
        <v>1999</v>
      </c>
      <c r="E505" s="92"/>
      <c r="F505" s="92"/>
      <c r="G505" s="93">
        <v>1</v>
      </c>
      <c r="H505" s="93"/>
      <c r="I505" s="92"/>
      <c r="J505" s="123"/>
      <c r="K505" s="100"/>
      <c r="L505" s="100"/>
      <c r="M505" s="100"/>
      <c r="N505" s="100"/>
      <c r="O505" s="100"/>
      <c r="P505" s="153">
        <v>0.22</v>
      </c>
      <c r="Q505" s="153"/>
      <c r="R505" s="153">
        <v>0.35</v>
      </c>
      <c r="S505" s="153"/>
      <c r="T505" s="100">
        <v>0.5</v>
      </c>
      <c r="U505" s="100">
        <v>0.6</v>
      </c>
      <c r="V505" s="100">
        <v>0.7</v>
      </c>
      <c r="W505" s="100">
        <v>1</v>
      </c>
      <c r="X505" s="94">
        <v>1</v>
      </c>
      <c r="Y505" s="101">
        <f aca="true" t="shared" si="52" ref="Y505:Y520">SUM(J505:W505)*X505*SUM(E505:I505)</f>
        <v>3.37</v>
      </c>
      <c r="Z505" s="27">
        <v>24</v>
      </c>
      <c r="AA505" s="4">
        <f>$C$533*Y505</f>
        <v>14.1877</v>
      </c>
      <c r="AB505" s="38">
        <f>(Z505-AA505)/AA505</f>
        <v>0.691606109517399</v>
      </c>
    </row>
    <row r="506" spans="1:28" ht="13.5" customHeight="1" thickBot="1" thickTop="1">
      <c r="A506" s="13">
        <v>2</v>
      </c>
      <c r="B506" s="102" t="s">
        <v>275</v>
      </c>
      <c r="C506" s="102" t="s">
        <v>282</v>
      </c>
      <c r="D506" s="103">
        <v>1997</v>
      </c>
      <c r="E506" s="103"/>
      <c r="F506" s="103"/>
      <c r="G506" s="104">
        <v>1</v>
      </c>
      <c r="H506" s="104"/>
      <c r="I506" s="103"/>
      <c r="J506" s="124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6">
        <v>0.4</v>
      </c>
      <c r="X506" s="105">
        <v>2</v>
      </c>
      <c r="Y506" s="107">
        <f t="shared" si="52"/>
        <v>0.8</v>
      </c>
      <c r="Z506" s="108">
        <v>8</v>
      </c>
      <c r="AA506" s="4"/>
      <c r="AB506" s="38"/>
    </row>
    <row r="507" spans="1:28" ht="13.5" customHeight="1" thickBot="1" thickTop="1">
      <c r="A507" s="13">
        <v>3</v>
      </c>
      <c r="B507" s="72" t="s">
        <v>35</v>
      </c>
      <c r="C507" s="73" t="s">
        <v>177</v>
      </c>
      <c r="D507" s="88">
        <v>2000</v>
      </c>
      <c r="E507" s="88"/>
      <c r="F507" s="88"/>
      <c r="G507" s="75">
        <v>1</v>
      </c>
      <c r="H507" s="75"/>
      <c r="I507" s="88"/>
      <c r="J507" s="122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90" t="s">
        <v>33</v>
      </c>
      <c r="X507" s="89">
        <v>1</v>
      </c>
      <c r="Y507" s="42">
        <f t="shared" si="52"/>
        <v>0</v>
      </c>
      <c r="Z507" s="42">
        <v>8</v>
      </c>
      <c r="AA507" s="4"/>
      <c r="AB507" s="38"/>
    </row>
    <row r="508" spans="1:28" ht="13.5" customHeight="1" thickTop="1">
      <c r="A508" s="30">
        <v>4</v>
      </c>
      <c r="B508" s="31" t="s">
        <v>183</v>
      </c>
      <c r="C508" s="31" t="s">
        <v>89</v>
      </c>
      <c r="D508" s="13">
        <v>1994</v>
      </c>
      <c r="E508" s="13">
        <v>1</v>
      </c>
      <c r="F508" s="13"/>
      <c r="G508" s="37"/>
      <c r="H508" s="37"/>
      <c r="I508" s="13"/>
      <c r="Q508" s="10"/>
      <c r="R508" s="10"/>
      <c r="S508" s="10"/>
      <c r="T508" s="10">
        <v>10</v>
      </c>
      <c r="U508" s="10">
        <v>30</v>
      </c>
      <c r="V508" s="10">
        <v>50</v>
      </c>
      <c r="W508" s="130">
        <v>70</v>
      </c>
      <c r="X508" s="10">
        <v>1</v>
      </c>
      <c r="Y508" s="4">
        <f t="shared" si="52"/>
        <v>160</v>
      </c>
      <c r="Z508" s="16">
        <v>16</v>
      </c>
      <c r="AA508" s="4"/>
      <c r="AB508" s="38"/>
    </row>
    <row r="509" spans="1:28" ht="13.5" customHeight="1">
      <c r="A509" s="13">
        <v>5</v>
      </c>
      <c r="B509" s="31" t="s">
        <v>183</v>
      </c>
      <c r="C509" s="31" t="s">
        <v>201</v>
      </c>
      <c r="D509" s="13">
        <v>1996</v>
      </c>
      <c r="E509" s="13"/>
      <c r="F509" s="13"/>
      <c r="G509" s="37">
        <v>1</v>
      </c>
      <c r="H509" s="37"/>
      <c r="I509" s="13"/>
      <c r="Q509" s="10"/>
      <c r="R509" s="10"/>
      <c r="S509" s="10"/>
      <c r="T509" s="10"/>
      <c r="U509" s="10"/>
      <c r="V509" s="143">
        <v>400</v>
      </c>
      <c r="W509" s="143"/>
      <c r="X509" s="10">
        <v>8</v>
      </c>
      <c r="Y509" s="4">
        <f>SUM(J509:W509)*X509*SUM(E509:I509)</f>
        <v>3200</v>
      </c>
      <c r="Z509" s="4">
        <v>48</v>
      </c>
      <c r="AA509" s="4"/>
      <c r="AB509" s="38"/>
    </row>
    <row r="510" spans="1:28" ht="13.5" customHeight="1">
      <c r="A510" s="13">
        <v>6</v>
      </c>
      <c r="B510" s="31" t="s">
        <v>183</v>
      </c>
      <c r="C510" s="31" t="s">
        <v>201</v>
      </c>
      <c r="D510" s="3">
        <v>1997</v>
      </c>
      <c r="G510" s="6">
        <v>1</v>
      </c>
      <c r="H510" s="6"/>
      <c r="V510" s="143">
        <v>150</v>
      </c>
      <c r="W510" s="143"/>
      <c r="X510" s="9">
        <v>5</v>
      </c>
      <c r="Y510" s="4">
        <f t="shared" si="52"/>
        <v>750</v>
      </c>
      <c r="Z510" s="4">
        <v>15</v>
      </c>
      <c r="AA510" s="4"/>
      <c r="AB510" s="38"/>
    </row>
    <row r="511" spans="1:28" ht="13.5" customHeight="1">
      <c r="A511" s="30">
        <v>7</v>
      </c>
      <c r="B511" s="31" t="s">
        <v>183</v>
      </c>
      <c r="C511" s="31" t="s">
        <v>202</v>
      </c>
      <c r="D511" s="3">
        <v>1998</v>
      </c>
      <c r="G511" s="6">
        <v>1</v>
      </c>
      <c r="H511" s="6"/>
      <c r="V511" s="156">
        <v>170</v>
      </c>
      <c r="W511" s="156"/>
      <c r="X511" s="9">
        <v>4</v>
      </c>
      <c r="Y511" s="4">
        <f t="shared" si="52"/>
        <v>680</v>
      </c>
      <c r="Z511" s="4">
        <v>11</v>
      </c>
      <c r="AA511" s="4"/>
      <c r="AB511" s="38"/>
    </row>
    <row r="512" spans="1:28" ht="13.5" customHeight="1">
      <c r="A512" s="13">
        <v>8</v>
      </c>
      <c r="B512" s="31" t="s">
        <v>183</v>
      </c>
      <c r="C512" s="31" t="s">
        <v>202</v>
      </c>
      <c r="D512" s="13">
        <v>1999</v>
      </c>
      <c r="E512" s="13"/>
      <c r="F512" s="13"/>
      <c r="G512" s="37">
        <v>1</v>
      </c>
      <c r="H512" s="37"/>
      <c r="I512" s="13"/>
      <c r="Q512" s="10"/>
      <c r="R512" s="10"/>
      <c r="S512" s="10"/>
      <c r="T512" s="10"/>
      <c r="U512" s="10"/>
      <c r="V512" s="143">
        <v>170</v>
      </c>
      <c r="W512" s="143"/>
      <c r="X512" s="10">
        <v>4</v>
      </c>
      <c r="Y512" s="16">
        <f>SUM(J512:W512)*X512*SUM(E512:I512)</f>
        <v>680</v>
      </c>
      <c r="Z512" s="16">
        <v>11</v>
      </c>
      <c r="AA512" s="4"/>
      <c r="AB512" s="38"/>
    </row>
    <row r="513" spans="1:28" ht="13.5" customHeight="1">
      <c r="A513" s="13">
        <v>9</v>
      </c>
      <c r="B513" s="31" t="s">
        <v>183</v>
      </c>
      <c r="C513" s="31" t="s">
        <v>202</v>
      </c>
      <c r="D513" s="3">
        <v>2000</v>
      </c>
      <c r="F513" s="6">
        <v>1</v>
      </c>
      <c r="G513" s="6"/>
      <c r="H513" s="6"/>
      <c r="V513" s="156">
        <v>170</v>
      </c>
      <c r="W513" s="156"/>
      <c r="X513" s="9">
        <v>20</v>
      </c>
      <c r="Y513" s="4">
        <f t="shared" si="52"/>
        <v>3400</v>
      </c>
      <c r="Z513" s="4">
        <v>40</v>
      </c>
      <c r="AA513" s="4"/>
      <c r="AB513" s="38"/>
    </row>
    <row r="514" spans="1:28" ht="13.5" customHeight="1">
      <c r="A514" s="30">
        <v>10</v>
      </c>
      <c r="B514" s="31" t="s">
        <v>183</v>
      </c>
      <c r="C514" s="31" t="s">
        <v>203</v>
      </c>
      <c r="D514" s="13">
        <v>2000</v>
      </c>
      <c r="E514" s="13"/>
      <c r="F514" s="13"/>
      <c r="G514" s="37">
        <v>1</v>
      </c>
      <c r="H514" s="37"/>
      <c r="I514" s="13"/>
      <c r="Q514" s="10"/>
      <c r="R514" s="10"/>
      <c r="S514" s="10"/>
      <c r="T514" s="143">
        <v>170</v>
      </c>
      <c r="U514" s="143"/>
      <c r="V514" s="143">
        <v>170</v>
      </c>
      <c r="W514" s="143"/>
      <c r="X514" s="10">
        <v>5</v>
      </c>
      <c r="Y514" s="16">
        <f t="shared" si="52"/>
        <v>1700</v>
      </c>
      <c r="Z514" s="16">
        <v>28</v>
      </c>
      <c r="AA514" s="4"/>
      <c r="AB514" s="38"/>
    </row>
    <row r="515" spans="1:28" ht="13.5" customHeight="1">
      <c r="A515" s="13">
        <v>11</v>
      </c>
      <c r="B515" s="31" t="s">
        <v>183</v>
      </c>
      <c r="C515" s="31" t="s">
        <v>203</v>
      </c>
      <c r="D515" s="13">
        <v>2001</v>
      </c>
      <c r="E515" s="13">
        <v>1</v>
      </c>
      <c r="F515" s="13"/>
      <c r="G515" s="37"/>
      <c r="H515" s="37"/>
      <c r="I515" s="13"/>
      <c r="Q515" s="10"/>
      <c r="R515" s="10"/>
      <c r="S515" s="10"/>
      <c r="T515" s="10"/>
      <c r="U515" s="10"/>
      <c r="V515" s="143">
        <v>170</v>
      </c>
      <c r="W515" s="143"/>
      <c r="X515" s="10">
        <v>5</v>
      </c>
      <c r="Y515" s="16">
        <f t="shared" si="52"/>
        <v>850</v>
      </c>
      <c r="Z515" s="16">
        <v>10</v>
      </c>
      <c r="AA515" s="4"/>
      <c r="AB515" s="38"/>
    </row>
    <row r="516" spans="1:28" ht="13.5" customHeight="1">
      <c r="A516" s="13">
        <v>12</v>
      </c>
      <c r="B516" s="31" t="s">
        <v>361</v>
      </c>
      <c r="C516" s="31" t="s">
        <v>203</v>
      </c>
      <c r="D516" s="13">
        <v>2001</v>
      </c>
      <c r="E516" s="13"/>
      <c r="F516" s="13"/>
      <c r="G516" s="37">
        <v>1</v>
      </c>
      <c r="H516" s="37"/>
      <c r="I516" s="131"/>
      <c r="Q516" s="10"/>
      <c r="R516" s="10"/>
      <c r="S516" s="10"/>
      <c r="T516" s="143">
        <v>170</v>
      </c>
      <c r="U516" s="143"/>
      <c r="V516" s="143">
        <v>170</v>
      </c>
      <c r="W516" s="143"/>
      <c r="X516" s="10">
        <v>5</v>
      </c>
      <c r="Y516" s="16">
        <f t="shared" si="52"/>
        <v>1700</v>
      </c>
      <c r="Z516" s="16">
        <v>20</v>
      </c>
      <c r="AA516" s="4"/>
      <c r="AB516" s="38"/>
    </row>
    <row r="517" spans="1:28" ht="13.5" customHeight="1" thickBot="1">
      <c r="A517" s="30">
        <v>13</v>
      </c>
      <c r="B517" s="73" t="s">
        <v>361</v>
      </c>
      <c r="C517" s="73" t="s">
        <v>364</v>
      </c>
      <c r="D517" s="88">
        <v>2001</v>
      </c>
      <c r="E517" s="88">
        <v>1</v>
      </c>
      <c r="F517" s="88"/>
      <c r="G517" s="75"/>
      <c r="H517" s="75"/>
      <c r="I517" s="132"/>
      <c r="J517" s="122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146">
        <v>170</v>
      </c>
      <c r="W517" s="146"/>
      <c r="X517" s="89">
        <v>4</v>
      </c>
      <c r="Y517" s="42">
        <f t="shared" si="52"/>
        <v>680</v>
      </c>
      <c r="Z517" s="42">
        <v>8</v>
      </c>
      <c r="AA517" s="4"/>
      <c r="AB517" s="38"/>
    </row>
    <row r="518" spans="1:28" ht="13.5" customHeight="1" thickTop="1">
      <c r="A518" s="13">
        <v>14</v>
      </c>
      <c r="B518" s="31" t="s">
        <v>214</v>
      </c>
      <c r="C518" s="5" t="s">
        <v>228</v>
      </c>
      <c r="D518" s="3">
        <v>1980</v>
      </c>
      <c r="E518" s="6">
        <v>1</v>
      </c>
      <c r="G518" s="6"/>
      <c r="H518" s="6"/>
      <c r="S518" s="9">
        <v>6</v>
      </c>
      <c r="T518" s="9">
        <v>6</v>
      </c>
      <c r="U518" s="9">
        <v>9</v>
      </c>
      <c r="V518" s="6">
        <v>15</v>
      </c>
      <c r="W518" s="6">
        <v>15</v>
      </c>
      <c r="X518" s="9">
        <v>1</v>
      </c>
      <c r="Y518" s="4">
        <f t="shared" si="52"/>
        <v>51</v>
      </c>
      <c r="Z518" s="4">
        <v>13</v>
      </c>
      <c r="AA518" s="4"/>
      <c r="AB518" s="38"/>
    </row>
    <row r="519" spans="1:28" ht="13.5" customHeight="1">
      <c r="A519" s="13">
        <v>15</v>
      </c>
      <c r="B519" s="31" t="s">
        <v>214</v>
      </c>
      <c r="C519" s="5" t="s">
        <v>283</v>
      </c>
      <c r="D519" s="3">
        <v>1987</v>
      </c>
      <c r="E519" s="6">
        <v>1</v>
      </c>
      <c r="G519" s="6"/>
      <c r="H519" s="6"/>
      <c r="V519" s="6"/>
      <c r="W519" s="6">
        <v>5</v>
      </c>
      <c r="X519" s="9">
        <v>5</v>
      </c>
      <c r="Y519" s="4">
        <f t="shared" si="52"/>
        <v>25</v>
      </c>
      <c r="Z519" s="4">
        <v>25</v>
      </c>
      <c r="AA519" s="4"/>
      <c r="AB519" s="38"/>
    </row>
    <row r="520" spans="1:28" ht="13.5" customHeight="1">
      <c r="A520" s="30">
        <v>16</v>
      </c>
      <c r="B520" s="31" t="s">
        <v>214</v>
      </c>
      <c r="C520" s="5" t="s">
        <v>283</v>
      </c>
      <c r="D520" s="3">
        <v>1987</v>
      </c>
      <c r="E520" s="6"/>
      <c r="G520" s="6">
        <v>1</v>
      </c>
      <c r="H520" s="6"/>
      <c r="V520" s="6"/>
      <c r="W520" s="6">
        <v>30</v>
      </c>
      <c r="X520" s="9">
        <v>1</v>
      </c>
      <c r="Y520" s="4">
        <f t="shared" si="52"/>
        <v>30</v>
      </c>
      <c r="Z520" s="4">
        <v>10</v>
      </c>
      <c r="AA520" s="4"/>
      <c r="AB520" s="38"/>
    </row>
    <row r="521" spans="1:28" ht="13.5" customHeight="1" thickBot="1">
      <c r="A521" s="2"/>
      <c r="B521" s="2"/>
      <c r="D521" s="2"/>
      <c r="E521" s="2"/>
      <c r="G521" s="6"/>
      <c r="H521" s="6"/>
      <c r="Y521" s="28" t="s">
        <v>26</v>
      </c>
      <c r="Z521" s="27">
        <f>SUM(Z505:Z520)</f>
        <v>295</v>
      </c>
      <c r="AA521" s="4"/>
      <c r="AB521" s="38"/>
    </row>
    <row r="522" spans="3:28" ht="13.5" customHeight="1" thickTop="1">
      <c r="C522" s="31"/>
      <c r="G522" s="6"/>
      <c r="H522" s="6"/>
      <c r="AA522" s="4"/>
      <c r="AB522" s="38"/>
    </row>
    <row r="524" spans="2:26" ht="13.5" customHeight="1" thickBot="1">
      <c r="B524" s="2"/>
      <c r="Y524" s="15" t="s">
        <v>31</v>
      </c>
      <c r="Z524" s="42">
        <f>Z164+Z229+Z246+Z412+Z426+Z441+Z453+Z502+Z521</f>
        <v>17776.86</v>
      </c>
    </row>
    <row r="525" spans="2:26" ht="13.5" customHeight="1" thickTop="1">
      <c r="B525" s="2"/>
      <c r="Y525" s="15"/>
      <c r="Z525" s="16"/>
    </row>
    <row r="526" spans="2:3" ht="13.5" customHeight="1">
      <c r="B526" s="2"/>
      <c r="C526" s="133" t="s">
        <v>365</v>
      </c>
    </row>
    <row r="527" spans="2:3" ht="13.5" customHeight="1">
      <c r="B527" s="14" t="s">
        <v>27</v>
      </c>
      <c r="C527" s="134">
        <v>0.22</v>
      </c>
    </row>
    <row r="528" spans="2:3" ht="13.5" customHeight="1">
      <c r="B528" s="14" t="s">
        <v>39</v>
      </c>
      <c r="C528" s="134">
        <v>0.95</v>
      </c>
    </row>
    <row r="529" spans="2:3" ht="13.5" customHeight="1">
      <c r="B529" s="14" t="s">
        <v>29</v>
      </c>
      <c r="C529" s="134">
        <v>3.94</v>
      </c>
    </row>
    <row r="530" spans="2:3" ht="13.5" customHeight="1">
      <c r="B530" s="14" t="s">
        <v>30</v>
      </c>
      <c r="C530" s="135">
        <v>5.1</v>
      </c>
    </row>
    <row r="531" spans="2:3" ht="13.5" customHeight="1">
      <c r="B531" s="31" t="s">
        <v>369</v>
      </c>
      <c r="C531" s="135">
        <v>7.74</v>
      </c>
    </row>
    <row r="532" spans="2:3" ht="13.5" customHeight="1">
      <c r="B532" s="14" t="s">
        <v>34</v>
      </c>
      <c r="C532" s="134">
        <v>0.063</v>
      </c>
    </row>
    <row r="533" spans="2:3" ht="13.5" customHeight="1">
      <c r="B533" s="31" t="s">
        <v>204</v>
      </c>
      <c r="C533" s="134">
        <v>4.21</v>
      </c>
    </row>
    <row r="534" spans="2:3" ht="13.5" customHeight="1">
      <c r="B534" s="31" t="s">
        <v>275</v>
      </c>
      <c r="C534" s="134" t="s">
        <v>366</v>
      </c>
    </row>
    <row r="535" spans="2:3" ht="13.5" customHeight="1">
      <c r="B535" s="14" t="s">
        <v>35</v>
      </c>
      <c r="C535" s="134" t="s">
        <v>366</v>
      </c>
    </row>
    <row r="536" spans="2:3" ht="13.5" customHeight="1">
      <c r="B536" s="31" t="s">
        <v>183</v>
      </c>
      <c r="C536" s="134" t="s">
        <v>366</v>
      </c>
    </row>
    <row r="537" spans="2:3" ht="13.5" customHeight="1">
      <c r="B537" s="31" t="s">
        <v>214</v>
      </c>
      <c r="C537" s="134" t="s">
        <v>366</v>
      </c>
    </row>
  </sheetData>
  <mergeCells count="113">
    <mergeCell ref="V444:W444"/>
    <mergeCell ref="V445:W445"/>
    <mergeCell ref="V158:W158"/>
    <mergeCell ref="V430:W430"/>
    <mergeCell ref="V438:W438"/>
    <mergeCell ref="J443:W443"/>
    <mergeCell ref="V435:W435"/>
    <mergeCell ref="V431:W431"/>
    <mergeCell ref="V433:W433"/>
    <mergeCell ref="V415:W415"/>
    <mergeCell ref="T270:U270"/>
    <mergeCell ref="R270:S270"/>
    <mergeCell ref="V122:W122"/>
    <mergeCell ref="V387:W387"/>
    <mergeCell ref="J166:W166"/>
    <mergeCell ref="T287:U287"/>
    <mergeCell ref="S336:T336"/>
    <mergeCell ref="U273:V273"/>
    <mergeCell ref="U274:V274"/>
    <mergeCell ref="V265:W265"/>
    <mergeCell ref="AA172:AA173"/>
    <mergeCell ref="AA174:AA175"/>
    <mergeCell ref="Z174:Z175"/>
    <mergeCell ref="AA223:AA224"/>
    <mergeCell ref="AA176:AA177"/>
    <mergeCell ref="AA178:AA179"/>
    <mergeCell ref="AA180:AA181"/>
    <mergeCell ref="AA198:AA199"/>
    <mergeCell ref="Z217:Z218"/>
    <mergeCell ref="AA217:AA218"/>
    <mergeCell ref="V416:W416"/>
    <mergeCell ref="V417:W417"/>
    <mergeCell ref="J248:W248"/>
    <mergeCell ref="T268:U268"/>
    <mergeCell ref="V381:W381"/>
    <mergeCell ref="S279:T279"/>
    <mergeCell ref="U280:V280"/>
    <mergeCell ref="S266:T266"/>
    <mergeCell ref="S277:T277"/>
    <mergeCell ref="T281:U281"/>
    <mergeCell ref="AA143:AA144"/>
    <mergeCell ref="Z215:Z216"/>
    <mergeCell ref="AA215:AA216"/>
    <mergeCell ref="Z205:Z206"/>
    <mergeCell ref="AA205:AA206"/>
    <mergeCell ref="Z207:Z208"/>
    <mergeCell ref="AA207:AA208"/>
    <mergeCell ref="Z176:Z177"/>
    <mergeCell ref="Z143:Z144"/>
    <mergeCell ref="AA170:AA171"/>
    <mergeCell ref="V423:W423"/>
    <mergeCell ref="V418:W418"/>
    <mergeCell ref="V421:W421"/>
    <mergeCell ref="V422:W422"/>
    <mergeCell ref="V419:W419"/>
    <mergeCell ref="V420:W420"/>
    <mergeCell ref="R505:S505"/>
    <mergeCell ref="U425:V425"/>
    <mergeCell ref="V512:W512"/>
    <mergeCell ref="V514:W514"/>
    <mergeCell ref="V513:W513"/>
    <mergeCell ref="V510:W510"/>
    <mergeCell ref="V511:W511"/>
    <mergeCell ref="V446:W446"/>
    <mergeCell ref="V447:W447"/>
    <mergeCell ref="V452:W452"/>
    <mergeCell ref="S272:T272"/>
    <mergeCell ref="S276:T276"/>
    <mergeCell ref="P505:Q505"/>
    <mergeCell ref="V260:W260"/>
    <mergeCell ref="V264:W264"/>
    <mergeCell ref="V439:W439"/>
    <mergeCell ref="V437:W437"/>
    <mergeCell ref="J428:W428"/>
    <mergeCell ref="V429:W429"/>
    <mergeCell ref="S283:T283"/>
    <mergeCell ref="J1:W1"/>
    <mergeCell ref="Z198:Z199"/>
    <mergeCell ref="Z213:Z214"/>
    <mergeCell ref="Z178:Z179"/>
    <mergeCell ref="Z180:Z181"/>
    <mergeCell ref="Z170:Z171"/>
    <mergeCell ref="Z172:Z173"/>
    <mergeCell ref="AA213:AA214"/>
    <mergeCell ref="J504:W504"/>
    <mergeCell ref="J455:W455"/>
    <mergeCell ref="T424:U424"/>
    <mergeCell ref="Z223:Z224"/>
    <mergeCell ref="J231:W231"/>
    <mergeCell ref="J414:W414"/>
    <mergeCell ref="S271:T271"/>
    <mergeCell ref="S275:T275"/>
    <mergeCell ref="V286:W286"/>
    <mergeCell ref="V517:W517"/>
    <mergeCell ref="V325:W325"/>
    <mergeCell ref="T514:U514"/>
    <mergeCell ref="V515:W515"/>
    <mergeCell ref="T516:U516"/>
    <mergeCell ref="V516:W516"/>
    <mergeCell ref="V440:W440"/>
    <mergeCell ref="V424:W424"/>
    <mergeCell ref="T418:U418"/>
    <mergeCell ref="V448:W448"/>
    <mergeCell ref="Z227:Z228"/>
    <mergeCell ref="AA227:AA228"/>
    <mergeCell ref="V509:W509"/>
    <mergeCell ref="V436:W436"/>
    <mergeCell ref="U283:V283"/>
    <mergeCell ref="V449:W449"/>
    <mergeCell ref="V450:W450"/>
    <mergeCell ref="V451:W451"/>
    <mergeCell ref="V432:W432"/>
    <mergeCell ref="V434:W434"/>
  </mergeCells>
  <printOptions gridLines="1"/>
  <pageMargins left="0.31496062992125984" right="0.15748031496062992" top="0.4330708661417323" bottom="0.4330708661417323" header="0.2362204724409449" footer="0.2755905511811024"/>
  <pageSetup fitToHeight="6" fitToWidth="1" orientation="portrait" paperSize="9" scale="60" r:id="rId1"/>
  <headerFooter alignWithMargins="0">
    <oddHeader>&amp;L&amp;"標楷體,標準"&amp;14&amp;U&amp;A&amp;R&amp;D</oddHeader>
    <oddFooter>&amp;C第 &amp;P 頁，共 &amp;N 頁</oddFooter>
  </headerFooter>
  <rowBreaks count="1" manualBreakCount="1">
    <brk id="4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Yat Ming Ind Fty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Dickson</dc:creator>
  <cp:keywords/>
  <dc:description/>
  <cp:lastModifiedBy>Dickson</cp:lastModifiedBy>
  <cp:lastPrinted>2001-08-02T16:14:36Z</cp:lastPrinted>
  <dcterms:created xsi:type="dcterms:W3CDTF">2001-06-04T07:02:48Z</dcterms:created>
  <dcterms:modified xsi:type="dcterms:W3CDTF">2001-08-22T20:04:58Z</dcterms:modified>
  <cp:category/>
  <cp:version/>
  <cp:contentType/>
  <cp:contentStatus/>
</cp:coreProperties>
</file>