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16" windowWidth="11535" windowHeight="67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<sst xmlns="http://schemas.openxmlformats.org/spreadsheetml/2006/main" count="58" uniqueCount="58">
  <si>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Jugador</t>
  </si>
  <si>
    <t>Punt</t>
  </si>
  <si>
    <t>2Pi</t>
  </si>
  <si>
    <t>2Pc</t>
  </si>
  <si>
    <t>2P%</t>
  </si>
  <si>
    <t>3Pi</t>
  </si>
  <si>
    <t>3Pc</t>
  </si>
  <si>
    <t>3P%</t>
  </si>
  <si>
    <t>1Pi</t>
  </si>
  <si>
    <t>1Pc</t>
  </si>
  <si>
    <t>1P%</t>
  </si>
  <si>
    <t>RD</t>
  </si>
  <si>
    <t>RO</t>
  </si>
  <si>
    <t>RT</t>
  </si>
  <si>
    <t>Tap</t>
  </si>
  <si>
    <t>Rec</t>
  </si>
  <si>
    <t xml:space="preserve"> Per </t>
  </si>
  <si>
    <t>F.R</t>
  </si>
  <si>
    <t>F.C</t>
  </si>
  <si>
    <t>Val</t>
  </si>
  <si>
    <t>EQUIPO</t>
  </si>
  <si>
    <t>TP%</t>
  </si>
  <si>
    <t>Nº</t>
  </si>
  <si>
    <t>Jugador mayor valoración</t>
  </si>
  <si>
    <t>Jugador máxima puntuación</t>
  </si>
  <si>
    <t>Jugador máximo reboteador</t>
  </si>
  <si>
    <t>Arabaniakos</t>
  </si>
  <si>
    <t>1er. Cuarto</t>
  </si>
  <si>
    <t>2º Cuarto</t>
  </si>
  <si>
    <t>Descanso</t>
  </si>
  <si>
    <t>3er Cuarto</t>
  </si>
  <si>
    <t>4º Cuarto</t>
  </si>
  <si>
    <t>Final</t>
  </si>
  <si>
    <t>Asist</t>
  </si>
  <si>
    <t>Rubén</t>
  </si>
  <si>
    <t>Luisan</t>
  </si>
  <si>
    <t>Mikel</t>
  </si>
  <si>
    <t>Gorka</t>
  </si>
  <si>
    <t>Joseba</t>
  </si>
  <si>
    <t>Lega</t>
  </si>
  <si>
    <t>Tap.R</t>
  </si>
  <si>
    <t>Largo</t>
  </si>
  <si>
    <t>Alex</t>
  </si>
  <si>
    <t>Iker</t>
  </si>
  <si>
    <t>Cavero</t>
  </si>
  <si>
    <t>Pastor</t>
  </si>
  <si>
    <t>Javi</t>
  </si>
  <si>
    <t xml:space="preserve">13  11 </t>
  </si>
  <si>
    <t>13  11</t>
  </si>
  <si>
    <t>26-22</t>
  </si>
  <si>
    <t>11 18</t>
  </si>
  <si>
    <t>10  16</t>
  </si>
  <si>
    <t>47 56</t>
  </si>
  <si>
    <t>8ª Jornada / 2ª División</t>
  </si>
  <si>
    <t>IZARRA GORRI</t>
  </si>
  <si>
    <t>GORKA</t>
  </si>
  <si>
    <t>ALEX Y LEGA</t>
  </si>
  <si>
    <t>PASTOR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</si>
</sst>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%"/>
    <numFmt numFmtId="178" formatCode="[&lt;=9999999]###\-####;\(###\)\ ###\-####"/>
    <numFmt numFmtId="179" formatCode="d/m"/>
  </numFmts>
  <fonts count="13">
    <font>
      <sz val="10"/>
      <name val="Arial"/>
      <family val="0"/>
    </font>
    <font>
      <b/>
      <sz val="7"/>
      <color indexed="47"/>
      <name val="Verdana"/>
      <family val="2"/>
    </font>
    <font>
      <sz val="7"/>
      <color indexed="47"/>
      <name val="Verdana"/>
      <family val="2"/>
    </font>
    <font>
      <b/>
      <sz val="7"/>
      <name val="Verdana"/>
      <family val="2"/>
    </font>
    <font>
      <b/>
      <sz val="7"/>
      <color indexed="18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7"/>
      <color indexed="18"/>
      <name val="Verdana"/>
      <family val="2"/>
    </font>
    <font>
      <sz val="10"/>
      <color indexed="47"/>
      <name val="Verdana"/>
      <family val="2"/>
    </font>
    <font>
      <b/>
      <sz val="7"/>
      <color indexed="16"/>
      <name val="Verdana"/>
      <family val="2"/>
    </font>
    <font>
      <b/>
      <sz val="8"/>
      <color indexed="18"/>
      <name val="Verdana"/>
      <family val="2"/>
    </font>
    <font>
      <sz val="7"/>
      <color indexed="63"/>
      <name val="Verdana"/>
      <family val="2"/>
    </font>
    <font>
      <b/>
      <sz val="7"/>
      <color indexed="63"/>
      <name val="Verdana"/>
      <family val="2"/>
    </font>
  </fonts>
  <fills count="8">
    <fill>
      <patternFill/>
    </fill>
    <fill>
      <patternFill patternType="gray125"/>
    </fill>
    <fill>
      <patternFill patternType="mediumGray">
        <fgColor indexed="47"/>
        <bgColor indexed="47"/>
      </patternFill>
    </fill>
    <fill>
      <patternFill patternType="mediumGray">
        <fgColor indexed="37"/>
        <bgColor indexed="61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47"/>
        <bgColor indexed="51"/>
      </patternFill>
    </fill>
    <fill>
      <patternFill patternType="mediumGray">
        <fgColor indexed="26"/>
        <bgColor indexed="52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1" fontId="10" fillId="5" borderId="13" xfId="0" applyNumberFormat="1" applyFont="1" applyFill="1" applyBorder="1" applyAlignment="1">
      <alignment horizontal="center" vertical="center" shrinkToFit="1"/>
    </xf>
    <xf numFmtId="1" fontId="11" fillId="2" borderId="14" xfId="0" applyNumberFormat="1" applyFont="1" applyFill="1" applyBorder="1" applyAlignment="1">
      <alignment horizontal="center" vertical="center" wrapText="1"/>
    </xf>
    <xf numFmtId="177" fontId="11" fillId="2" borderId="15" xfId="0" applyNumberFormat="1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177" fontId="11" fillId="2" borderId="17" xfId="0" applyNumberFormat="1" applyFont="1" applyFill="1" applyBorder="1" applyAlignment="1">
      <alignment horizontal="center" vertical="center" wrapText="1"/>
    </xf>
    <xf numFmtId="177" fontId="11" fillId="2" borderId="11" xfId="0" applyNumberFormat="1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center" wrapText="1"/>
    </xf>
    <xf numFmtId="1" fontId="11" fillId="2" borderId="20" xfId="0" applyNumberFormat="1" applyFont="1" applyFill="1" applyBorder="1" applyAlignment="1">
      <alignment horizontal="center" vertical="center" wrapText="1"/>
    </xf>
    <xf numFmtId="177" fontId="11" fillId="2" borderId="21" xfId="0" applyNumberFormat="1" applyFont="1" applyFill="1" applyBorder="1" applyAlignment="1">
      <alignment horizontal="center" vertical="center" wrapText="1"/>
    </xf>
    <xf numFmtId="1" fontId="11" fillId="2" borderId="22" xfId="0" applyNumberFormat="1" applyFont="1" applyFill="1" applyBorder="1" applyAlignment="1">
      <alignment horizontal="center" vertical="center" wrapText="1"/>
    </xf>
    <xf numFmtId="1" fontId="11" fillId="2" borderId="23" xfId="0" applyNumberFormat="1" applyFont="1" applyFill="1" applyBorder="1" applyAlignment="1">
      <alignment horizontal="center" vertical="center" wrapText="1"/>
    </xf>
    <xf numFmtId="177" fontId="11" fillId="2" borderId="24" xfId="0" applyNumberFormat="1" applyFont="1" applyFill="1" applyBorder="1" applyAlignment="1">
      <alignment horizontal="center" vertical="center" wrapText="1"/>
    </xf>
    <xf numFmtId="177" fontId="11" fillId="2" borderId="25" xfId="0" applyNumberFormat="1" applyFont="1" applyFill="1" applyBorder="1" applyAlignment="1">
      <alignment horizontal="center" vertical="center" wrapText="1"/>
    </xf>
    <xf numFmtId="1" fontId="11" fillId="2" borderId="25" xfId="0" applyNumberFormat="1" applyFont="1" applyFill="1" applyBorder="1" applyAlignment="1">
      <alignment horizontal="center" vertical="center" wrapText="1"/>
    </xf>
    <xf numFmtId="1" fontId="12" fillId="6" borderId="11" xfId="0" applyNumberFormat="1" applyFont="1" applyFill="1" applyBorder="1" applyAlignment="1">
      <alignment horizontal="center" vertical="center" wrapText="1"/>
    </xf>
    <xf numFmtId="1" fontId="12" fillId="7" borderId="4" xfId="0" applyNumberFormat="1" applyFont="1" applyFill="1" applyBorder="1" applyAlignment="1">
      <alignment horizontal="center" vertical="center" wrapText="1"/>
    </xf>
    <xf numFmtId="177" fontId="12" fillId="7" borderId="26" xfId="0" applyNumberFormat="1" applyFont="1" applyFill="1" applyBorder="1" applyAlignment="1">
      <alignment horizontal="center" vertical="center" wrapText="1"/>
    </xf>
    <xf numFmtId="1" fontId="12" fillId="7" borderId="5" xfId="0" applyNumberFormat="1" applyFont="1" applyFill="1" applyBorder="1" applyAlignment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177" fontId="12" fillId="7" borderId="8" xfId="0" applyNumberFormat="1" applyFont="1" applyFill="1" applyBorder="1" applyAlignment="1">
      <alignment horizontal="center" vertical="center" wrapText="1"/>
    </xf>
    <xf numFmtId="177" fontId="12" fillId="7" borderId="7" xfId="0" applyNumberFormat="1" applyFont="1" applyFill="1" applyBorder="1" applyAlignment="1">
      <alignment horizontal="center" vertical="center" wrapText="1"/>
    </xf>
    <xf numFmtId="1" fontId="12" fillId="7" borderId="7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 shrinkToFit="1"/>
    </xf>
    <xf numFmtId="0" fontId="5" fillId="5" borderId="29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20" fontId="6" fillId="5" borderId="4" xfId="0" applyNumberFormat="1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16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4" fontId="6" fillId="5" borderId="4" xfId="0" applyNumberFormat="1" applyFont="1" applyFill="1" applyBorder="1" applyAlignment="1">
      <alignment horizontal="center" vertical="center"/>
    </xf>
    <xf numFmtId="14" fontId="6" fillId="5" borderId="29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1" fontId="10" fillId="5" borderId="4" xfId="0" applyNumberFormat="1" applyFont="1" applyFill="1" applyBorder="1" applyAlignment="1">
      <alignment horizontal="center" vertical="center" shrinkToFit="1"/>
    </xf>
    <xf numFmtId="1" fontId="10" fillId="5" borderId="29" xfId="0" applyNumberFormat="1" applyFont="1" applyFill="1" applyBorder="1" applyAlignment="1">
      <alignment horizontal="center" vertical="center" shrinkToFit="1"/>
    </xf>
    <xf numFmtId="1" fontId="10" fillId="5" borderId="30" xfId="0" applyNumberFormat="1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1"/>
  <sheetViews>
    <sheetView tabSelected="1" workbookViewId="0" topLeftCell="C1">
      <selection activeCell="O16" sqref="O16"/>
    </sheetView>
  </sheetViews>
  <sheetFormatPr defaultColWidth="11.421875" defaultRowHeight="12.75"/>
  <cols>
    <col min="1" max="1" width="2.00390625" style="10" customWidth="1"/>
    <col min="2" max="2" width="3.140625" style="10" customWidth="1"/>
    <col min="3" max="3" width="8.00390625" style="10" customWidth="1"/>
    <col min="4" max="4" width="4.7109375" style="10" customWidth="1"/>
    <col min="5" max="5" width="5.7109375" style="10" bestFit="1" customWidth="1"/>
    <col min="6" max="7" width="4.00390625" style="10" customWidth="1"/>
    <col min="8" max="8" width="5.8515625" style="10" customWidth="1"/>
    <col min="9" max="10" width="4.00390625" style="10" customWidth="1"/>
    <col min="11" max="11" width="5.7109375" style="10" customWidth="1"/>
    <col min="12" max="13" width="4.00390625" style="10" customWidth="1"/>
    <col min="14" max="14" width="5.8515625" style="10" customWidth="1"/>
    <col min="15" max="18" width="4.00390625" style="10" customWidth="1"/>
    <col min="19" max="19" width="4.57421875" style="10" bestFit="1" customWidth="1"/>
    <col min="20" max="25" width="4.00390625" style="10" customWidth="1"/>
    <col min="26" max="26" width="5.421875" style="10" customWidth="1"/>
    <col min="27" max="16384" width="11.421875" style="10" customWidth="1"/>
  </cols>
  <sheetData>
    <row r="1" ht="13.5" thickBot="1"/>
    <row r="2" spans="4:15" ht="13.5" thickBot="1">
      <c r="D2" s="63" t="s">
        <v>27</v>
      </c>
      <c r="E2" s="64"/>
      <c r="F2" s="63" t="s">
        <v>28</v>
      </c>
      <c r="G2" s="64"/>
      <c r="H2" s="63" t="s">
        <v>29</v>
      </c>
      <c r="I2" s="64"/>
      <c r="J2" s="63" t="s">
        <v>30</v>
      </c>
      <c r="K2" s="64"/>
      <c r="L2" s="63" t="s">
        <v>31</v>
      </c>
      <c r="M2" s="64"/>
      <c r="N2" s="63" t="s">
        <v>32</v>
      </c>
      <c r="O2" s="64"/>
    </row>
    <row r="3" spans="2:25" ht="16.5" customHeight="1" thickBot="1">
      <c r="B3" s="51" t="s">
        <v>26</v>
      </c>
      <c r="C3" s="52"/>
      <c r="D3" s="55" t="s">
        <v>47</v>
      </c>
      <c r="E3" s="48"/>
      <c r="F3" s="47" t="s">
        <v>48</v>
      </c>
      <c r="G3" s="48"/>
      <c r="H3" s="56" t="s">
        <v>49</v>
      </c>
      <c r="I3" s="48"/>
      <c r="J3" s="47" t="s">
        <v>50</v>
      </c>
      <c r="K3" s="48"/>
      <c r="L3" s="47" t="s">
        <v>51</v>
      </c>
      <c r="M3" s="48"/>
      <c r="N3" s="49" t="s">
        <v>52</v>
      </c>
      <c r="O3" s="50"/>
      <c r="R3" s="57">
        <v>38703</v>
      </c>
      <c r="S3" s="58"/>
      <c r="T3" s="59"/>
      <c r="U3" s="60" t="s">
        <v>53</v>
      </c>
      <c r="V3" s="61"/>
      <c r="W3" s="61"/>
      <c r="X3" s="61"/>
      <c r="Y3" s="62"/>
    </row>
    <row r="4" spans="2:25" ht="16.5" customHeight="1" thickBot="1">
      <c r="B4" s="9" t="s">
        <v>22</v>
      </c>
      <c r="C4" s="9" t="s">
        <v>0</v>
      </c>
      <c r="D4" s="4" t="s">
        <v>1</v>
      </c>
      <c r="E4" s="4" t="s">
        <v>21</v>
      </c>
      <c r="F4" s="5" t="s">
        <v>2</v>
      </c>
      <c r="G4" s="6" t="s">
        <v>3</v>
      </c>
      <c r="H4" s="8" t="s">
        <v>4</v>
      </c>
      <c r="I4" s="5" t="s">
        <v>5</v>
      </c>
      <c r="J4" s="6" t="s">
        <v>6</v>
      </c>
      <c r="K4" s="7" t="s">
        <v>7</v>
      </c>
      <c r="L4" s="5" t="s">
        <v>8</v>
      </c>
      <c r="M4" s="6" t="s">
        <v>9</v>
      </c>
      <c r="N4" s="7" t="s">
        <v>10</v>
      </c>
      <c r="O4" s="5" t="s">
        <v>11</v>
      </c>
      <c r="P4" s="6" t="s">
        <v>12</v>
      </c>
      <c r="Q4" s="7" t="s">
        <v>13</v>
      </c>
      <c r="R4" s="5" t="s">
        <v>14</v>
      </c>
      <c r="S4" s="22" t="s">
        <v>40</v>
      </c>
      <c r="T4" s="6" t="s">
        <v>33</v>
      </c>
      <c r="U4" s="6" t="s">
        <v>15</v>
      </c>
      <c r="V4" s="6" t="s">
        <v>16</v>
      </c>
      <c r="W4" s="6" t="s">
        <v>17</v>
      </c>
      <c r="X4" s="6" t="s">
        <v>18</v>
      </c>
      <c r="Y4" s="7" t="s">
        <v>19</v>
      </c>
    </row>
    <row r="5" spans="2:25" ht="15" customHeight="1">
      <c r="B5" s="1">
        <v>4</v>
      </c>
      <c r="C5" s="11" t="s">
        <v>36</v>
      </c>
      <c r="D5" s="15"/>
      <c r="E5" s="16"/>
      <c r="F5" s="17"/>
      <c r="G5" s="18"/>
      <c r="H5" s="19" t="str">
        <f>IF(F5=0,"---",G5/F5)</f>
        <v>---</v>
      </c>
      <c r="I5" s="17"/>
      <c r="J5" s="18"/>
      <c r="K5" s="20" t="str">
        <f>IF(I5=0,"---",J5/I5)</f>
        <v>---</v>
      </c>
      <c r="L5" s="17"/>
      <c r="M5" s="18"/>
      <c r="N5" s="20" t="str">
        <f>IF(L5=0,"---",M5/L5)</f>
        <v>---</v>
      </c>
      <c r="O5" s="17"/>
      <c r="P5" s="18"/>
      <c r="Q5" s="21"/>
      <c r="R5" s="17"/>
      <c r="S5" s="23"/>
      <c r="T5" s="18"/>
      <c r="U5" s="18"/>
      <c r="V5" s="18"/>
      <c r="W5" s="18"/>
      <c r="X5" s="18"/>
      <c r="Y5" s="31"/>
    </row>
    <row r="6" spans="2:25" ht="15" customHeight="1">
      <c r="B6" s="39">
        <v>5</v>
      </c>
      <c r="C6" s="40" t="s">
        <v>46</v>
      </c>
      <c r="D6" s="15">
        <v>0</v>
      </c>
      <c r="E6" s="16"/>
      <c r="F6" s="17">
        <v>3</v>
      </c>
      <c r="G6" s="18">
        <v>0</v>
      </c>
      <c r="H6" s="19">
        <f>IF(F6=0,"---",G6/F6)</f>
        <v>0</v>
      </c>
      <c r="I6" s="17">
        <v>0</v>
      </c>
      <c r="J6" s="18">
        <v>0</v>
      </c>
      <c r="K6" s="20" t="str">
        <f>IF(I6=0,"---",J6/I6)</f>
        <v>---</v>
      </c>
      <c r="L6" s="17">
        <v>4</v>
      </c>
      <c r="M6" s="18">
        <v>0</v>
      </c>
      <c r="N6" s="20">
        <f>IF(L6=0,"---",M6/L6)</f>
        <v>0</v>
      </c>
      <c r="O6" s="17">
        <v>0</v>
      </c>
      <c r="P6" s="18">
        <v>3</v>
      </c>
      <c r="Q6" s="21">
        <f>SUM(O6:P6)</f>
        <v>3</v>
      </c>
      <c r="R6" s="17"/>
      <c r="S6" s="23"/>
      <c r="T6" s="18"/>
      <c r="U6" s="18">
        <v>1</v>
      </c>
      <c r="V6" s="18">
        <v>2</v>
      </c>
      <c r="W6" s="18">
        <v>2</v>
      </c>
      <c r="X6" s="18">
        <v>0</v>
      </c>
      <c r="Y6" s="31">
        <f aca="true" t="shared" si="0" ref="Y6:Y16">D6+Q6+R6+T6+U6-(F6-G6+S6)-(I6-J6)-V6-(L6-M6)+W6-X6</f>
        <v>-3</v>
      </c>
    </row>
    <row r="7" spans="2:25" ht="15" customHeight="1">
      <c r="B7" s="2">
        <v>6</v>
      </c>
      <c r="C7" s="12" t="s">
        <v>35</v>
      </c>
      <c r="D7" s="15"/>
      <c r="E7" s="16"/>
      <c r="F7" s="17"/>
      <c r="G7" s="18"/>
      <c r="H7" s="19" t="str">
        <f>IF(F7=0,"---",G7/F7)</f>
        <v>---</v>
      </c>
      <c r="I7" s="17"/>
      <c r="J7" s="18"/>
      <c r="K7" s="20" t="str">
        <f>IF(I7=0,"---",J7/I7)</f>
        <v>---</v>
      </c>
      <c r="L7" s="17"/>
      <c r="M7" s="18"/>
      <c r="N7" s="20" t="str">
        <f>IF(L7=0,"---",M7/L7)</f>
        <v>---</v>
      </c>
      <c r="O7" s="17"/>
      <c r="P7" s="18"/>
      <c r="Q7" s="21"/>
      <c r="R7" s="17"/>
      <c r="S7" s="23"/>
      <c r="T7" s="18"/>
      <c r="U7" s="18"/>
      <c r="V7" s="18"/>
      <c r="W7" s="18"/>
      <c r="X7" s="18"/>
      <c r="Y7" s="31"/>
    </row>
    <row r="8" spans="2:25" ht="15" customHeight="1">
      <c r="B8" s="2">
        <v>7</v>
      </c>
      <c r="C8" s="12" t="s">
        <v>41</v>
      </c>
      <c r="D8" s="15"/>
      <c r="E8" s="16"/>
      <c r="F8" s="17"/>
      <c r="G8" s="18"/>
      <c r="H8" s="19"/>
      <c r="I8" s="17"/>
      <c r="J8" s="18"/>
      <c r="K8" s="20" t="str">
        <f>IF(I8=0,"---",J8/I8)</f>
        <v>---</v>
      </c>
      <c r="L8" s="17"/>
      <c r="M8" s="18"/>
      <c r="N8" s="20" t="str">
        <f>IF(L8=0,"---",M8/L8)</f>
        <v>---</v>
      </c>
      <c r="O8" s="17"/>
      <c r="P8" s="18"/>
      <c r="Q8" s="21"/>
      <c r="R8" s="17"/>
      <c r="S8" s="23"/>
      <c r="T8" s="18"/>
      <c r="U8" s="18"/>
      <c r="V8" s="18"/>
      <c r="W8" s="18"/>
      <c r="X8" s="18"/>
      <c r="Y8" s="31"/>
    </row>
    <row r="9" spans="2:25" ht="15" customHeight="1">
      <c r="B9" s="2">
        <v>8</v>
      </c>
      <c r="C9" s="12" t="s">
        <v>42</v>
      </c>
      <c r="D9" s="15">
        <v>13</v>
      </c>
      <c r="E9" s="16">
        <f>((G9+J9)/(F9+I9))</f>
        <v>0.6</v>
      </c>
      <c r="F9" s="17">
        <v>9</v>
      </c>
      <c r="G9" s="18">
        <v>6</v>
      </c>
      <c r="H9" s="19">
        <f aca="true" t="shared" si="1" ref="H9:H17">IF(F9=0,"---",G9/F9)</f>
        <v>0.6666666666666666</v>
      </c>
      <c r="I9" s="17">
        <v>1</v>
      </c>
      <c r="J9" s="18">
        <v>0</v>
      </c>
      <c r="K9" s="20">
        <f aca="true" t="shared" si="2" ref="K9:K17">IF(I9=0,"---",J9/I9)</f>
        <v>0</v>
      </c>
      <c r="L9" s="17">
        <v>4</v>
      </c>
      <c r="M9" s="18">
        <v>1</v>
      </c>
      <c r="N9" s="20">
        <f aca="true" t="shared" si="3" ref="N9:N17">IF(L9=0,"---",M9/L9)</f>
        <v>0.25</v>
      </c>
      <c r="O9" s="17">
        <v>2</v>
      </c>
      <c r="P9" s="18">
        <v>0</v>
      </c>
      <c r="Q9" s="21">
        <f>SUM(O9:P9)</f>
        <v>2</v>
      </c>
      <c r="R9" s="17">
        <v>0</v>
      </c>
      <c r="S9" s="23">
        <v>0</v>
      </c>
      <c r="T9" s="18">
        <v>3</v>
      </c>
      <c r="U9" s="18">
        <v>4</v>
      </c>
      <c r="V9" s="18">
        <v>4</v>
      </c>
      <c r="W9" s="18">
        <v>3</v>
      </c>
      <c r="X9" s="18">
        <v>0</v>
      </c>
      <c r="Y9" s="31">
        <f t="shared" si="0"/>
        <v>14</v>
      </c>
    </row>
    <row r="10" spans="2:25" ht="15" customHeight="1">
      <c r="B10" s="2">
        <v>9</v>
      </c>
      <c r="C10" s="12" t="s">
        <v>34</v>
      </c>
      <c r="D10" s="15">
        <v>0</v>
      </c>
      <c r="E10" s="16">
        <f>((G10+J10)/(F10+I10))</f>
        <v>0</v>
      </c>
      <c r="F10" s="17">
        <v>4</v>
      </c>
      <c r="G10" s="18">
        <v>0</v>
      </c>
      <c r="H10" s="19">
        <f t="shared" si="1"/>
        <v>0</v>
      </c>
      <c r="I10" s="17">
        <v>4</v>
      </c>
      <c r="J10" s="18">
        <v>0</v>
      </c>
      <c r="K10" s="20">
        <f t="shared" si="2"/>
        <v>0</v>
      </c>
      <c r="L10" s="17"/>
      <c r="M10" s="18"/>
      <c r="N10" s="20" t="str">
        <f t="shared" si="3"/>
        <v>---</v>
      </c>
      <c r="O10" s="17">
        <v>2</v>
      </c>
      <c r="P10" s="18">
        <v>0</v>
      </c>
      <c r="Q10" s="21">
        <f>SUM(O10:P10)</f>
        <v>2</v>
      </c>
      <c r="R10" s="17">
        <v>2</v>
      </c>
      <c r="S10" s="23">
        <v>0</v>
      </c>
      <c r="T10" s="18">
        <v>0</v>
      </c>
      <c r="U10" s="18">
        <v>1</v>
      </c>
      <c r="V10" s="18">
        <v>3</v>
      </c>
      <c r="W10" s="18">
        <v>1</v>
      </c>
      <c r="X10" s="18">
        <v>2</v>
      </c>
      <c r="Y10" s="31">
        <f t="shared" si="0"/>
        <v>-7</v>
      </c>
    </row>
    <row r="11" spans="2:25" ht="15" customHeight="1">
      <c r="B11" s="2">
        <v>10</v>
      </c>
      <c r="C11" s="12" t="s">
        <v>43</v>
      </c>
      <c r="D11" s="15">
        <v>8</v>
      </c>
      <c r="E11" s="16">
        <f aca="true" t="shared" si="4" ref="E10:E17">((G11+J11)/(F11+I11))</f>
        <v>0.25</v>
      </c>
      <c r="F11" s="17">
        <v>9</v>
      </c>
      <c r="G11" s="18">
        <v>2</v>
      </c>
      <c r="H11" s="19">
        <f>IF(F11=0,"---",G11/F11)</f>
        <v>0.2222222222222222</v>
      </c>
      <c r="I11" s="17">
        <v>3</v>
      </c>
      <c r="J11" s="18">
        <v>1</v>
      </c>
      <c r="K11" s="20">
        <f>IF(I11=0,"---",J11/I11)</f>
        <v>0.3333333333333333</v>
      </c>
      <c r="L11" s="17">
        <v>1</v>
      </c>
      <c r="M11" s="18">
        <v>1</v>
      </c>
      <c r="N11" s="20">
        <f>IF(L11=0,"---",M11/L11)</f>
        <v>1</v>
      </c>
      <c r="O11" s="17">
        <v>1</v>
      </c>
      <c r="P11" s="18">
        <v>0</v>
      </c>
      <c r="Q11" s="21">
        <f>SUM(O11:P11)</f>
        <v>1</v>
      </c>
      <c r="R11" s="17">
        <v>0</v>
      </c>
      <c r="S11" s="23">
        <v>0</v>
      </c>
      <c r="T11" s="18">
        <v>2</v>
      </c>
      <c r="U11" s="18">
        <v>4</v>
      </c>
      <c r="V11" s="18">
        <v>5</v>
      </c>
      <c r="W11" s="18">
        <v>1</v>
      </c>
      <c r="X11" s="18">
        <v>2</v>
      </c>
      <c r="Y11" s="31">
        <f t="shared" si="0"/>
        <v>0</v>
      </c>
    </row>
    <row r="12" spans="2:25" ht="15" customHeight="1">
      <c r="B12" s="2">
        <v>11</v>
      </c>
      <c r="C12" s="12" t="s">
        <v>37</v>
      </c>
      <c r="D12" s="15">
        <v>8</v>
      </c>
      <c r="E12" s="16">
        <f t="shared" si="4"/>
        <v>0.5</v>
      </c>
      <c r="F12" s="17">
        <v>8</v>
      </c>
      <c r="G12" s="18">
        <v>4</v>
      </c>
      <c r="H12" s="19">
        <f t="shared" si="1"/>
        <v>0.5</v>
      </c>
      <c r="I12" s="17">
        <v>0</v>
      </c>
      <c r="J12" s="18">
        <v>0</v>
      </c>
      <c r="K12" s="20" t="str">
        <f t="shared" si="2"/>
        <v>---</v>
      </c>
      <c r="L12" s="17">
        <v>0</v>
      </c>
      <c r="M12" s="18">
        <v>0</v>
      </c>
      <c r="N12" s="20" t="str">
        <f t="shared" si="3"/>
        <v>---</v>
      </c>
      <c r="O12" s="17">
        <v>2</v>
      </c>
      <c r="P12" s="18">
        <v>2</v>
      </c>
      <c r="Q12" s="21">
        <f>SUM(O12:P12)</f>
        <v>4</v>
      </c>
      <c r="R12" s="17">
        <v>1</v>
      </c>
      <c r="S12" s="23">
        <v>0</v>
      </c>
      <c r="T12" s="18">
        <v>2</v>
      </c>
      <c r="U12" s="18">
        <v>6</v>
      </c>
      <c r="V12" s="18">
        <v>1</v>
      </c>
      <c r="W12" s="18">
        <v>2</v>
      </c>
      <c r="X12" s="18">
        <v>0</v>
      </c>
      <c r="Y12" s="31">
        <f t="shared" si="0"/>
        <v>18</v>
      </c>
    </row>
    <row r="13" spans="2:25" ht="15" customHeight="1">
      <c r="B13" s="2">
        <v>12</v>
      </c>
      <c r="C13" s="12" t="s">
        <v>44</v>
      </c>
      <c r="D13" s="15"/>
      <c r="E13" s="16"/>
      <c r="F13" s="17"/>
      <c r="G13" s="18"/>
      <c r="H13" s="19" t="str">
        <f>IF(F13=0,"---",G13/F13)</f>
        <v>---</v>
      </c>
      <c r="I13" s="17"/>
      <c r="J13" s="18"/>
      <c r="K13" s="20" t="str">
        <f>IF(I13=0,"---",J13/I13)</f>
        <v>---</v>
      </c>
      <c r="L13" s="17"/>
      <c r="M13" s="18"/>
      <c r="N13" s="20" t="str">
        <f t="shared" si="3"/>
        <v>---</v>
      </c>
      <c r="O13" s="17"/>
      <c r="P13" s="18"/>
      <c r="Q13" s="21"/>
      <c r="R13" s="17"/>
      <c r="S13" s="23"/>
      <c r="T13" s="18"/>
      <c r="U13" s="18"/>
      <c r="V13" s="18"/>
      <c r="W13" s="18"/>
      <c r="X13" s="18"/>
      <c r="Y13" s="31"/>
    </row>
    <row r="14" spans="2:25" ht="15" customHeight="1">
      <c r="B14" s="2">
        <v>13</v>
      </c>
      <c r="C14" s="12" t="s">
        <v>39</v>
      </c>
      <c r="D14" s="15">
        <v>13</v>
      </c>
      <c r="E14" s="16">
        <f t="shared" si="4"/>
        <v>0.4444444444444444</v>
      </c>
      <c r="F14" s="17">
        <v>7</v>
      </c>
      <c r="G14" s="18">
        <v>4</v>
      </c>
      <c r="H14" s="19">
        <f>IF(F14=0,"---",G14/F14)</f>
        <v>0.5714285714285714</v>
      </c>
      <c r="I14" s="17">
        <v>2</v>
      </c>
      <c r="J14" s="18">
        <v>0</v>
      </c>
      <c r="K14" s="20">
        <f>IF(I14=0,"---",J14/I14)</f>
        <v>0</v>
      </c>
      <c r="L14" s="17">
        <v>6</v>
      </c>
      <c r="M14" s="18">
        <v>5</v>
      </c>
      <c r="N14" s="20">
        <f>IF(L14=0,"---",M14/L14)</f>
        <v>0.8333333333333334</v>
      </c>
      <c r="O14" s="17">
        <v>3</v>
      </c>
      <c r="P14" s="18">
        <v>2</v>
      </c>
      <c r="Q14" s="21">
        <f>SUM(O14:P14)</f>
        <v>5</v>
      </c>
      <c r="R14" s="17">
        <v>1</v>
      </c>
      <c r="S14" s="23">
        <v>0</v>
      </c>
      <c r="T14" s="18">
        <v>1</v>
      </c>
      <c r="U14" s="18">
        <v>4</v>
      </c>
      <c r="V14" s="18">
        <v>5</v>
      </c>
      <c r="W14" s="18">
        <v>5</v>
      </c>
      <c r="X14" s="18">
        <v>3</v>
      </c>
      <c r="Y14" s="31">
        <f t="shared" si="0"/>
        <v>15</v>
      </c>
    </row>
    <row r="15" spans="2:25" ht="15" customHeight="1">
      <c r="B15" s="2">
        <v>14</v>
      </c>
      <c r="C15" s="12" t="s">
        <v>38</v>
      </c>
      <c r="D15" s="15">
        <v>3</v>
      </c>
      <c r="E15" s="16">
        <f t="shared" si="4"/>
        <v>0.08333333333333333</v>
      </c>
      <c r="F15" s="17">
        <v>7</v>
      </c>
      <c r="G15" s="18">
        <v>0</v>
      </c>
      <c r="H15" s="19">
        <f>IF(F15=0,"---",G15/F15)</f>
        <v>0</v>
      </c>
      <c r="I15" s="17">
        <v>5</v>
      </c>
      <c r="J15" s="18">
        <v>1</v>
      </c>
      <c r="K15" s="20">
        <f>IF(I15=0,"---",J15/I15)</f>
        <v>0.2</v>
      </c>
      <c r="L15" s="17">
        <v>0</v>
      </c>
      <c r="M15" s="18">
        <v>0</v>
      </c>
      <c r="N15" s="20" t="str">
        <f>IF(L15=0,"---",M15/L15)</f>
        <v>---</v>
      </c>
      <c r="O15" s="17">
        <v>1</v>
      </c>
      <c r="P15" s="18">
        <v>2</v>
      </c>
      <c r="Q15" s="21">
        <f>SUM(O15:P15)</f>
        <v>3</v>
      </c>
      <c r="R15" s="17">
        <v>1</v>
      </c>
      <c r="S15" s="23">
        <v>0</v>
      </c>
      <c r="T15" s="18">
        <v>2</v>
      </c>
      <c r="U15" s="18">
        <v>2</v>
      </c>
      <c r="V15" s="18">
        <v>0</v>
      </c>
      <c r="W15" s="18">
        <v>0</v>
      </c>
      <c r="X15" s="18">
        <v>5</v>
      </c>
      <c r="Y15" s="31">
        <f t="shared" si="0"/>
        <v>-5</v>
      </c>
    </row>
    <row r="16" spans="2:25" ht="15" customHeight="1" thickBot="1">
      <c r="B16" s="3">
        <v>15</v>
      </c>
      <c r="C16" s="13" t="s">
        <v>45</v>
      </c>
      <c r="D16" s="24">
        <v>2</v>
      </c>
      <c r="E16" s="25">
        <f t="shared" si="4"/>
        <v>0.2</v>
      </c>
      <c r="F16" s="26">
        <v>4</v>
      </c>
      <c r="G16" s="27">
        <v>1</v>
      </c>
      <c r="H16" s="28">
        <f t="shared" si="1"/>
        <v>0.25</v>
      </c>
      <c r="I16" s="26">
        <v>1</v>
      </c>
      <c r="J16" s="27">
        <v>0</v>
      </c>
      <c r="K16" s="29">
        <f t="shared" si="2"/>
        <v>0</v>
      </c>
      <c r="L16" s="26">
        <v>4</v>
      </c>
      <c r="M16" s="27">
        <v>2</v>
      </c>
      <c r="N16" s="29">
        <f t="shared" si="3"/>
        <v>0.5</v>
      </c>
      <c r="O16" s="26">
        <v>5</v>
      </c>
      <c r="P16" s="27">
        <v>1</v>
      </c>
      <c r="Q16" s="30">
        <f>SUM(O16:P16)</f>
        <v>6</v>
      </c>
      <c r="R16" s="26">
        <v>1</v>
      </c>
      <c r="S16" s="23">
        <v>0</v>
      </c>
      <c r="T16" s="27">
        <v>0</v>
      </c>
      <c r="U16" s="27">
        <v>0</v>
      </c>
      <c r="V16" s="27">
        <v>1</v>
      </c>
      <c r="W16" s="27">
        <v>0</v>
      </c>
      <c r="X16" s="27">
        <v>1</v>
      </c>
      <c r="Y16" s="31">
        <f t="shared" si="0"/>
        <v>1</v>
      </c>
    </row>
    <row r="17" spans="2:25" ht="21" customHeight="1" thickBot="1">
      <c r="B17" s="53" t="s">
        <v>20</v>
      </c>
      <c r="C17" s="54"/>
      <c r="D17" s="32">
        <f>SUM(D5:D16)</f>
        <v>47</v>
      </c>
      <c r="E17" s="33">
        <f t="shared" si="4"/>
        <v>0.2835820895522388</v>
      </c>
      <c r="F17" s="34">
        <f>SUM(F5:F16)</f>
        <v>51</v>
      </c>
      <c r="G17" s="35">
        <f>SUM(G5:G16)</f>
        <v>17</v>
      </c>
      <c r="H17" s="36">
        <f t="shared" si="1"/>
        <v>0.3333333333333333</v>
      </c>
      <c r="I17" s="34">
        <f>SUM(I5:I16)</f>
        <v>16</v>
      </c>
      <c r="J17" s="35">
        <f>SUM(J5:J16)</f>
        <v>2</v>
      </c>
      <c r="K17" s="37">
        <f t="shared" si="2"/>
        <v>0.125</v>
      </c>
      <c r="L17" s="34">
        <f>SUM(L5:L16)</f>
        <v>19</v>
      </c>
      <c r="M17" s="35">
        <f>SUM(M5:M16)</f>
        <v>9</v>
      </c>
      <c r="N17" s="37">
        <f t="shared" si="3"/>
        <v>0.47368421052631576</v>
      </c>
      <c r="O17" s="34">
        <f>SUM(O5:O16)</f>
        <v>16</v>
      </c>
      <c r="P17" s="35">
        <f>SUM(P5:P16)</f>
        <v>10</v>
      </c>
      <c r="Q17" s="38">
        <f>SUM(O17,P17)</f>
        <v>26</v>
      </c>
      <c r="R17" s="34">
        <f aca="true" t="shared" si="5" ref="R17:Y17">SUM(R5:R16)</f>
        <v>6</v>
      </c>
      <c r="S17" s="34">
        <f t="shared" si="5"/>
        <v>0</v>
      </c>
      <c r="T17" s="35">
        <f t="shared" si="5"/>
        <v>10</v>
      </c>
      <c r="U17" s="35">
        <f t="shared" si="5"/>
        <v>22</v>
      </c>
      <c r="V17" s="35">
        <f t="shared" si="5"/>
        <v>21</v>
      </c>
      <c r="W17" s="35">
        <f t="shared" si="5"/>
        <v>14</v>
      </c>
      <c r="X17" s="35">
        <f t="shared" si="5"/>
        <v>13</v>
      </c>
      <c r="Y17" s="38">
        <f t="shared" si="5"/>
        <v>33</v>
      </c>
    </row>
    <row r="18" ht="13.5" thickBot="1"/>
    <row r="19" spans="2:25" ht="13.5" thickBot="1">
      <c r="B19" s="41" t="s">
        <v>23</v>
      </c>
      <c r="C19" s="42"/>
      <c r="D19" s="42"/>
      <c r="E19" s="42"/>
      <c r="F19" s="65" t="s">
        <v>55</v>
      </c>
      <c r="G19" s="66"/>
      <c r="H19" s="67"/>
      <c r="I19" s="14">
        <v>18</v>
      </c>
      <c r="R19" s="43" t="s">
        <v>54</v>
      </c>
      <c r="S19" s="44"/>
      <c r="T19" s="45"/>
      <c r="U19" s="45"/>
      <c r="V19" s="45"/>
      <c r="W19" s="46"/>
      <c r="X19" s="44">
        <v>56</v>
      </c>
      <c r="Y19" s="46"/>
    </row>
    <row r="20" spans="2:9" ht="14.25" customHeight="1" thickBot="1">
      <c r="B20" s="41" t="s">
        <v>24</v>
      </c>
      <c r="C20" s="42"/>
      <c r="D20" s="42"/>
      <c r="E20" s="42"/>
      <c r="F20" s="65" t="s">
        <v>56</v>
      </c>
      <c r="G20" s="66"/>
      <c r="H20" s="67"/>
      <c r="I20" s="14">
        <v>13</v>
      </c>
    </row>
    <row r="21" spans="2:9" ht="14.25" customHeight="1" thickBot="1">
      <c r="B21" s="41" t="s">
        <v>25</v>
      </c>
      <c r="C21" s="42"/>
      <c r="D21" s="42"/>
      <c r="E21" s="42"/>
      <c r="F21" s="65" t="s">
        <v>57</v>
      </c>
      <c r="G21" s="66"/>
      <c r="H21" s="67"/>
      <c r="I21" s="14">
        <v>6</v>
      </c>
    </row>
  </sheetData>
  <mergeCells count="24">
    <mergeCell ref="B20:E20"/>
    <mergeCell ref="B21:E21"/>
    <mergeCell ref="L2:M2"/>
    <mergeCell ref="D2:E2"/>
    <mergeCell ref="F2:G2"/>
    <mergeCell ref="H2:I2"/>
    <mergeCell ref="J2:K2"/>
    <mergeCell ref="F19:H19"/>
    <mergeCell ref="F21:H21"/>
    <mergeCell ref="F20:H20"/>
    <mergeCell ref="R3:T3"/>
    <mergeCell ref="U3:Y3"/>
    <mergeCell ref="N2:O2"/>
    <mergeCell ref="J3:K3"/>
    <mergeCell ref="B19:E19"/>
    <mergeCell ref="R19:W19"/>
    <mergeCell ref="X19:Y19"/>
    <mergeCell ref="L3:M3"/>
    <mergeCell ref="N3:O3"/>
    <mergeCell ref="B3:C3"/>
    <mergeCell ref="B17:C17"/>
    <mergeCell ref="D3:E3"/>
    <mergeCell ref="F3:G3"/>
    <mergeCell ref="H3:I3"/>
  </mergeCells>
  <printOptions/>
  <pageMargins left="0.3937007874015748" right="0.75" top="0.984251968503937" bottom="0.984251968503937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KOKE</dc:creator>
  <cp:keywords/>
  <dc:description/>
  <cp:lastModifiedBy>R&amp;R</cp:lastModifiedBy>
  <cp:lastPrinted>2005-11-15T17:06:09Z</cp:lastPrinted>
  <dcterms:created xsi:type="dcterms:W3CDTF">2002-01-21T15:18:27Z</dcterms:created>
  <dcterms:modified xsi:type="dcterms:W3CDTF">2005-12-18T23:19:51Z</dcterms:modified>
  <cp:category/>
  <cp:version/>
  <cp:contentType/>
  <cp:contentStatus/>
</cp:coreProperties>
</file>