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tabRatio="664" activeTab="0"/>
  </bookViews>
  <sheets>
    <sheet name="Explicacion" sheetId="1" r:id="rId1"/>
    <sheet name="Impresion" sheetId="2" r:id="rId2"/>
    <sheet name="Factura" sheetId="3" r:id="rId3"/>
    <sheet name="Control_Facturas" sheetId="4" r:id="rId4"/>
    <sheet name="Partes" sheetId="5" r:id="rId5"/>
    <sheet name="Control_Partes" sheetId="6" r:id="rId6"/>
    <sheet name="Stock" sheetId="7" r:id="rId7"/>
    <sheet name="Clientes" sheetId="8" r:id="rId8"/>
  </sheets>
  <externalReferences>
    <externalReference r:id="rId11"/>
    <externalReference r:id="rId12"/>
  </externalReferences>
  <definedNames>
    <definedName name="_xlnm.Print_Area" localSheetId="1">'Impresion'!$A$1:$M$40</definedName>
    <definedName name="Clientes">OFFSET('Clientes'!$B$2,0,0,COUNTA('Clientes'!$B:$B)-1,1)</definedName>
    <definedName name="Cod_cli">'[2]Clientes'!$A$3:$A$8</definedName>
    <definedName name="Cod_pro">'[2]Productos'!$A$3:$A$9</definedName>
    <definedName name="Codigo">'[1]Datos'!$A$4:$A$9</definedName>
    <definedName name="Datos">'[1]Datos'!$A$3:$D$9</definedName>
    <definedName name="Datosclientes">OFFSET('Clientes'!$B$2,0,0,COUNTA('Clientes'!$B:$B)-1,4)</definedName>
    <definedName name="Datosstock">OFFSET('Stock'!$B$2,0,0,COUNTA('Stock'!$B:$B)-1,5)</definedName>
    <definedName name="ensal">'[1]Hoja3'!$A$1:$A$2</definedName>
    <definedName name="Productos">OFFSET('Stock'!$B$2,0,0,COUNTA('Stock'!$B:$B)-1,1)</definedName>
    <definedName name="Tabla_cli">'[2]Clientes'!$A$2:$D$8</definedName>
    <definedName name="Tabla_pro">'[2]Productos'!$A$2:$C$9</definedName>
  </definedNames>
  <calcPr fullCalcOnLoad="1"/>
</workbook>
</file>

<file path=xl/sharedStrings.xml><?xml version="1.0" encoding="utf-8"?>
<sst xmlns="http://schemas.openxmlformats.org/spreadsheetml/2006/main" count="94" uniqueCount="71">
  <si>
    <t>CODIGO</t>
  </si>
  <si>
    <t>DESCRIPCION</t>
  </si>
  <si>
    <t>MEDIDA</t>
  </si>
  <si>
    <t>STOCK</t>
  </si>
  <si>
    <t>Leche</t>
  </si>
  <si>
    <t>Tarros</t>
  </si>
  <si>
    <t>Harina</t>
  </si>
  <si>
    <t>Kilo</t>
  </si>
  <si>
    <t>Huevos</t>
  </si>
  <si>
    <t>Unidades</t>
  </si>
  <si>
    <t>Azucar</t>
  </si>
  <si>
    <t>Yogurt</t>
  </si>
  <si>
    <t>Litro</t>
  </si>
  <si>
    <t>Sal</t>
  </si>
  <si>
    <t>Codigo Cliente</t>
  </si>
  <si>
    <t>Nombre</t>
  </si>
  <si>
    <t>Direccion</t>
  </si>
  <si>
    <t>Telefono</t>
  </si>
  <si>
    <t>San Borja</t>
  </si>
  <si>
    <t>La Molina</t>
  </si>
  <si>
    <t>San Miguel</t>
  </si>
  <si>
    <t>Pueblo Libre</t>
  </si>
  <si>
    <t>Abraham Valencia</t>
  </si>
  <si>
    <t>Luis Bello</t>
  </si>
  <si>
    <t>Katherine Leon</t>
  </si>
  <si>
    <t>Andrea Valencia</t>
  </si>
  <si>
    <t>Sebastian Valencia</t>
  </si>
  <si>
    <t>Mariu Moyano</t>
  </si>
  <si>
    <t>P0001</t>
  </si>
  <si>
    <t>P0002</t>
  </si>
  <si>
    <t>P0003</t>
  </si>
  <si>
    <t>P0004</t>
  </si>
  <si>
    <t>P0005</t>
  </si>
  <si>
    <t>P0006</t>
  </si>
  <si>
    <t>Codigo</t>
  </si>
  <si>
    <t>Descripcion</t>
  </si>
  <si>
    <t>Medida</t>
  </si>
  <si>
    <t>Cantidad</t>
  </si>
  <si>
    <t>Tipo</t>
  </si>
  <si>
    <t>PARTE DE ENTRADA/SALIDA</t>
  </si>
  <si>
    <t>PEDIDO #</t>
  </si>
  <si>
    <t>Fecha</t>
  </si>
  <si>
    <t>Codigo Producto</t>
  </si>
  <si>
    <t xml:space="preserve">Descripcion </t>
  </si>
  <si>
    <t>Precio</t>
  </si>
  <si>
    <t>Total</t>
  </si>
  <si>
    <t>Precio neto:</t>
  </si>
  <si>
    <t>PRECIO</t>
  </si>
  <si>
    <t>IGV 19%</t>
  </si>
  <si>
    <t>NUMERO</t>
  </si>
  <si>
    <t>CANTIDAD</t>
  </si>
  <si>
    <t>TIPO</t>
  </si>
  <si>
    <t>FECHA</t>
  </si>
  <si>
    <t>Edgar Valencia</t>
  </si>
  <si>
    <t>Factura</t>
  </si>
  <si>
    <t>Impresión: Es la hoja que imprime sobre una supuesta factura prediseñada</t>
  </si>
  <si>
    <t xml:space="preserve">Factura: </t>
  </si>
  <si>
    <t xml:space="preserve">No permite colocar un mismo producto mas de una vez.
No permite dejar en blanco el cliente.
No permite que las unidades facturadas sean mayores al stock.
Las unidades facturas son descontadas del stock.
</t>
  </si>
  <si>
    <t>He tratado de hacer esta aplicación de un modo simple y con codigo VBA que, creo, se pueda entender. Algo importante, excel no es el programa ideal para llevar un sotck y/o facturar, es mas, sinceramente yo no lo uso para eso; por lo que este ejemplo esta hecho, a mi entender, para fines netamente didacticos, pues se que mucha gente si usa excel para esas funciones y/o como base de datos.</t>
  </si>
  <si>
    <t>Contro_Facturas:</t>
  </si>
  <si>
    <t>Guarda todos los datos que se van facturando</t>
  </si>
  <si>
    <t>Partes:</t>
  </si>
  <si>
    <t>Permite ingresos y/o egresos a la hoja Stock.
No permite egresos mayores al stock.</t>
  </si>
  <si>
    <t>Control_Partes:</t>
  </si>
  <si>
    <t>Guarda todos los datos de los partes generados</t>
  </si>
  <si>
    <t>Stock:</t>
  </si>
  <si>
    <t>Tiene el stock actual, el cual va disminuyendo/aumentando en base a los partes y/o las facturas.
El rango de datos es dinamico, por lo que se se agregan mas productos, estos automaticamente seran considerados en las listas respectivas.</t>
  </si>
  <si>
    <t>Clientes:</t>
  </si>
  <si>
    <t>Tiene los clientes actuales.
El rango de clientes es dinamico, por lo que se se agregan mas productos, estos automaticamente seran considerados en las listas respectivas.</t>
  </si>
  <si>
    <t>Algunas cosas:</t>
  </si>
  <si>
    <t>Hay partes del codigo en donde "salto" de hoja en hoja. Eso no es necesario, pero, he notado que para muchos es mas facil entender asi los codigos.
Hay un modulo con una UDF que convierte numeros a lestras, y cuya aplicación se puede apreciar en la hoja Factura.
No he incluido comentarios en las macros, pero, asumire que no seran dificiles de entender.
Si encuentran algun error, por favor, no duden en avisarme: avalencia@idl.org.pe</t>
  </si>
</sst>
</file>

<file path=xl/styles.xml><?xml version="1.0" encoding="utf-8"?>
<styleSheet xmlns="http://schemas.openxmlformats.org/spreadsheetml/2006/main">
  <numFmts count="1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00"/>
    <numFmt numFmtId="165" formatCode="&quot;S/.&quot;\ #,##0.00"/>
    <numFmt numFmtId="166" formatCode="[$-280A]dddd\,\ dd&quot; de &quot;mmmm&quot; de &quot;yyyy"/>
  </numFmts>
  <fonts count="12">
    <font>
      <sz val="10"/>
      <name val="Arial"/>
      <family val="0"/>
    </font>
    <font>
      <b/>
      <sz val="10"/>
      <name val="Arial"/>
      <family val="2"/>
    </font>
    <font>
      <sz val="8"/>
      <name val="Arial"/>
      <family val="0"/>
    </font>
    <font>
      <b/>
      <u val="single"/>
      <sz val="12"/>
      <color indexed="12"/>
      <name val="Arial"/>
      <family val="2"/>
    </font>
    <font>
      <u val="single"/>
      <sz val="10"/>
      <color indexed="12"/>
      <name val="Arial"/>
      <family val="0"/>
    </font>
    <font>
      <u val="single"/>
      <sz val="10"/>
      <color indexed="36"/>
      <name val="Arial"/>
      <family val="0"/>
    </font>
    <font>
      <b/>
      <sz val="16"/>
      <name val="Arial"/>
      <family val="2"/>
    </font>
    <font>
      <sz val="16"/>
      <name val="Arial"/>
      <family val="2"/>
    </font>
    <font>
      <b/>
      <sz val="9"/>
      <color indexed="12"/>
      <name val="Arial"/>
      <family val="2"/>
    </font>
    <font>
      <sz val="8"/>
      <name val="Tahoma"/>
      <family val="2"/>
    </font>
    <font>
      <b/>
      <sz val="9"/>
      <name val="Arial"/>
      <family val="2"/>
    </font>
    <font>
      <sz val="9"/>
      <name val="Arial"/>
      <family val="2"/>
    </font>
  </fonts>
  <fills count="3">
    <fill>
      <patternFill/>
    </fill>
    <fill>
      <patternFill patternType="gray125"/>
    </fill>
    <fill>
      <patternFill patternType="solid">
        <fgColor indexed="43"/>
        <bgColor indexed="64"/>
      </patternFill>
    </fill>
  </fills>
  <borders count="20">
    <border>
      <left/>
      <right/>
      <top/>
      <bottom/>
      <diagonal/>
    </border>
    <border>
      <left style="thin"/>
      <right style="thin"/>
      <top style="thin"/>
      <bottom style="thin"/>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style="medium"/>
      <bottom style="medium"/>
    </border>
    <border>
      <left>
        <color indexed="63"/>
      </left>
      <right style="medium"/>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style="thin"/>
      <bottom style="medium"/>
    </border>
    <border>
      <left style="medium"/>
      <right>
        <color indexed="63"/>
      </right>
      <top style="medium"/>
      <bottom style="medium"/>
    </border>
    <border>
      <left style="thin"/>
      <right style="thin"/>
      <top>
        <color indexed="63"/>
      </top>
      <bottom>
        <color indexed="63"/>
      </bottom>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0" fontId="0" fillId="0" borderId="0" xfId="0" applyFill="1" applyBorder="1" applyAlignment="1">
      <alignment horizontal="center"/>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0" fillId="2" borderId="0" xfId="0" applyFill="1" applyAlignment="1">
      <alignment/>
    </xf>
    <xf numFmtId="0" fontId="0" fillId="2" borderId="3" xfId="0" applyFill="1" applyBorder="1" applyAlignment="1" applyProtection="1">
      <alignment horizontal="center"/>
      <protection locked="0"/>
    </xf>
    <xf numFmtId="0" fontId="0" fillId="2" borderId="3" xfId="0" applyFill="1" applyBorder="1" applyAlignment="1">
      <alignment horizontal="center"/>
    </xf>
    <xf numFmtId="0" fontId="6" fillId="0" borderId="0" xfId="0" applyFont="1" applyAlignment="1">
      <alignment horizontal="center"/>
    </xf>
    <xf numFmtId="164" fontId="7" fillId="0" borderId="0" xfId="0" applyNumberFormat="1" applyFont="1" applyAlignment="1">
      <alignment horizontal="center"/>
    </xf>
    <xf numFmtId="0" fontId="7" fillId="0" borderId="0" xfId="0" applyFont="1" applyAlignment="1">
      <alignment/>
    </xf>
    <xf numFmtId="0" fontId="1" fillId="0" borderId="2" xfId="0" applyFont="1" applyBorder="1" applyAlignment="1">
      <alignment horizontal="center"/>
    </xf>
    <xf numFmtId="164" fontId="0" fillId="0" borderId="6" xfId="0" applyNumberFormat="1" applyBorder="1" applyAlignment="1" applyProtection="1">
      <alignment horizontal="center"/>
      <protection locked="0"/>
    </xf>
    <xf numFmtId="0" fontId="1" fillId="0" borderId="3" xfId="0" applyFont="1" applyBorder="1" applyAlignment="1">
      <alignment horizontal="center"/>
    </xf>
    <xf numFmtId="14" fontId="0" fillId="0" borderId="7" xfId="0" applyNumberFormat="1" applyBorder="1" applyAlignment="1">
      <alignment horizontal="center"/>
    </xf>
    <xf numFmtId="0" fontId="0" fillId="0" borderId="8" xfId="0" applyBorder="1" applyAlignment="1">
      <alignment horizontal="center"/>
    </xf>
    <xf numFmtId="0" fontId="1" fillId="0" borderId="5" xfId="0" applyFont="1" applyBorder="1" applyAlignment="1">
      <alignment horizontal="center"/>
    </xf>
    <xf numFmtId="165" fontId="0" fillId="0" borderId="1" xfId="0" applyNumberFormat="1" applyBorder="1" applyAlignment="1">
      <alignment horizontal="center"/>
    </xf>
    <xf numFmtId="0" fontId="0" fillId="0" borderId="1" xfId="0" applyBorder="1" applyAlignment="1" applyProtection="1">
      <alignment horizontal="center"/>
      <protection locked="0"/>
    </xf>
    <xf numFmtId="165" fontId="0" fillId="0" borderId="9" xfId="0" applyNumberFormat="1" applyBorder="1" applyAlignment="1">
      <alignment horizontal="center"/>
    </xf>
    <xf numFmtId="0" fontId="0" fillId="0" borderId="10" xfId="0" applyBorder="1" applyAlignment="1" applyProtection="1">
      <alignment horizontal="center"/>
      <protection locked="0"/>
    </xf>
    <xf numFmtId="165" fontId="0" fillId="0" borderId="11" xfId="0" applyNumberFormat="1" applyBorder="1" applyAlignment="1">
      <alignment horizontal="center"/>
    </xf>
    <xf numFmtId="165" fontId="0" fillId="0" borderId="3" xfId="0" applyNumberForma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1" xfId="0" applyFont="1" applyBorder="1" applyAlignment="1">
      <alignment horizontal="center"/>
    </xf>
    <xf numFmtId="0" fontId="0" fillId="0" borderId="12" xfId="0" applyFont="1" applyBorder="1" applyAlignment="1">
      <alignment horizontal="center"/>
    </xf>
    <xf numFmtId="165" fontId="0" fillId="0" borderId="12" xfId="0" applyNumberFormat="1" applyFont="1" applyBorder="1" applyAlignment="1">
      <alignment horizontal="center"/>
    </xf>
    <xf numFmtId="165" fontId="0" fillId="0" borderId="1" xfId="0" applyNumberFormat="1" applyFont="1" applyBorder="1" applyAlignment="1">
      <alignment horizontal="center"/>
    </xf>
    <xf numFmtId="0" fontId="0" fillId="0" borderId="13" xfId="0" applyFont="1" applyBorder="1" applyAlignment="1">
      <alignment horizontal="center"/>
    </xf>
    <xf numFmtId="165" fontId="0" fillId="0" borderId="10" xfId="0" applyNumberFormat="1" applyFont="1" applyBorder="1" applyAlignment="1">
      <alignment horizontal="center"/>
    </xf>
    <xf numFmtId="0" fontId="0" fillId="0" borderId="0" xfId="0" applyFont="1" applyBorder="1" applyAlignment="1">
      <alignment horizontal="center"/>
    </xf>
    <xf numFmtId="165" fontId="0" fillId="0" borderId="0" xfId="0" applyNumberFormat="1" applyFont="1" applyBorder="1" applyAlignment="1">
      <alignment horizontal="center"/>
    </xf>
    <xf numFmtId="0" fontId="1" fillId="0" borderId="3" xfId="0" applyFont="1" applyBorder="1" applyAlignment="1" applyProtection="1">
      <alignment horizontal="center"/>
      <protection locked="0"/>
    </xf>
    <xf numFmtId="0" fontId="1" fillId="0" borderId="14" xfId="0" applyFont="1" applyBorder="1" applyAlignment="1">
      <alignment horizontal="center"/>
    </xf>
    <xf numFmtId="0" fontId="1" fillId="0" borderId="7" xfId="0" applyFont="1" applyBorder="1" applyAlignment="1">
      <alignment horizontal="center"/>
    </xf>
    <xf numFmtId="0" fontId="1" fillId="0" borderId="3" xfId="0" applyFont="1" applyFill="1" applyBorder="1" applyAlignment="1">
      <alignment horizontal="center"/>
    </xf>
    <xf numFmtId="164" fontId="0" fillId="0" borderId="15" xfId="0" applyNumberFormat="1" applyFill="1" applyBorder="1" applyAlignment="1">
      <alignment horizontal="center"/>
    </xf>
    <xf numFmtId="0" fontId="0" fillId="0" borderId="15" xfId="0" applyFill="1" applyBorder="1" applyAlignment="1">
      <alignment horizontal="center"/>
    </xf>
    <xf numFmtId="0" fontId="1" fillId="0" borderId="0" xfId="0" applyFont="1" applyBorder="1" applyAlignment="1">
      <alignment horizontal="center"/>
    </xf>
    <xf numFmtId="164" fontId="0" fillId="0" borderId="0" xfId="0" applyNumberFormat="1" applyBorder="1" applyAlignment="1" applyProtection="1">
      <alignment horizontal="center"/>
      <protection locked="0"/>
    </xf>
    <xf numFmtId="14"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165" fontId="0" fillId="0" borderId="0" xfId="0" applyNumberFormat="1" applyBorder="1" applyAlignment="1">
      <alignment horizontal="center"/>
    </xf>
    <xf numFmtId="0" fontId="1" fillId="0" borderId="0"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164" fontId="7" fillId="0" borderId="0" xfId="0" applyNumberFormat="1" applyFont="1" applyAlignment="1" applyProtection="1">
      <alignment horizontal="center"/>
      <protection locked="0"/>
    </xf>
    <xf numFmtId="0" fontId="3" fillId="2" borderId="0" xfId="0" applyFont="1" applyFill="1" applyAlignment="1">
      <alignment horizontal="center"/>
    </xf>
    <xf numFmtId="164" fontId="1" fillId="2" borderId="3" xfId="0" applyNumberFormat="1" applyFont="1" applyFill="1" applyBorder="1" applyAlignment="1" applyProtection="1">
      <alignment horizontal="center"/>
      <protection locked="0"/>
    </xf>
    <xf numFmtId="0" fontId="10" fillId="0" borderId="0" xfId="0" applyFont="1" applyAlignment="1">
      <alignment horizontal="left" vertical="justify" wrapText="1"/>
    </xf>
    <xf numFmtId="0" fontId="11" fillId="0" borderId="0" xfId="0" applyFont="1" applyAlignment="1">
      <alignment/>
    </xf>
    <xf numFmtId="0" fontId="10" fillId="0" borderId="0" xfId="0" applyFont="1" applyAlignment="1">
      <alignment/>
    </xf>
    <xf numFmtId="0" fontId="10" fillId="0" borderId="0" xfId="0" applyFont="1" applyAlignment="1">
      <alignment horizontal="left" vertical="center"/>
    </xf>
    <xf numFmtId="0" fontId="10" fillId="0" borderId="0" xfId="0" applyFont="1" applyAlignment="1">
      <alignment horizontal="left" vertical="justify"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1</xdr:row>
      <xdr:rowOff>133350</xdr:rowOff>
    </xdr:from>
    <xdr:to>
      <xdr:col>6</xdr:col>
      <xdr:colOff>38100</xdr:colOff>
      <xdr:row>3</xdr:row>
      <xdr:rowOff>190500</xdr:rowOff>
    </xdr:to>
    <xdr:sp>
      <xdr:nvSpPr>
        <xdr:cNvPr id="1" name="AutoShape 1"/>
        <xdr:cNvSpPr>
          <a:spLocks/>
        </xdr:cNvSpPr>
      </xdr:nvSpPr>
      <xdr:spPr>
        <a:xfrm>
          <a:off x="4143375" y="219075"/>
          <a:ext cx="3248025" cy="571500"/>
        </a:xfrm>
        <a:prstGeom prst="rect"/>
        <a:noFill/>
      </xdr:spPr>
      <xdr:txBody>
        <a:bodyPr fromWordArt="1" wrap="none">
          <a:prstTxWarp prst="textPlain"/>
          <a:scene3d>
            <a:camera prst="legacyPerspectiveBottomRight">
              <a:rot lat="0" lon="21240000" rev="0"/>
            </a:camera>
            <a:lightRig rig="legacyHarsh3" dir="l"/>
          </a:scene3d>
          <a:sp3d extrusionH="430200" prstMaterial="legacyMatte">
            <a:extrusionClr>
              <a:srgbClr val="C0C0C0"/>
            </a:extrusionClr>
          </a:sp3d>
        </a:bodyPr>
        <a:p>
          <a:pPr algn="ctr"/>
          <a:r>
            <a:rPr sz="32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Arial Black"/>
              <a:cs typeface="Arial Black"/>
            </a:rPr>
            <a:t>ABRAHAM EIRL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ock_contr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jm_fact_simple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es"/>
      <sheetName val="Datos"/>
      <sheetName val="Control"/>
      <sheetName val="Clave"/>
      <sheetName val="Hoja3"/>
    </sheetNames>
    <sheetDataSet>
      <sheetData sheetId="1">
        <row r="3">
          <cell r="A3" t="str">
            <v>CODIGO</v>
          </cell>
          <cell r="B3" t="str">
            <v>DESCRIPCION</v>
          </cell>
          <cell r="C3" t="str">
            <v>MEDIDA</v>
          </cell>
          <cell r="D3" t="str">
            <v>STOCK</v>
          </cell>
        </row>
        <row r="4">
          <cell r="A4">
            <v>1</v>
          </cell>
          <cell r="B4" t="str">
            <v>Leche</v>
          </cell>
          <cell r="C4" t="str">
            <v>Tarros</v>
          </cell>
          <cell r="D4">
            <v>100</v>
          </cell>
        </row>
        <row r="5">
          <cell r="A5">
            <v>2</v>
          </cell>
          <cell r="B5" t="str">
            <v>Harina</v>
          </cell>
          <cell r="C5" t="str">
            <v>Kilo</v>
          </cell>
          <cell r="D5">
            <v>30</v>
          </cell>
        </row>
        <row r="6">
          <cell r="A6">
            <v>3</v>
          </cell>
          <cell r="B6" t="str">
            <v>Huevos</v>
          </cell>
          <cell r="C6" t="str">
            <v>Unidades</v>
          </cell>
          <cell r="D6">
            <v>5</v>
          </cell>
        </row>
        <row r="7">
          <cell r="A7">
            <v>4</v>
          </cell>
          <cell r="B7" t="str">
            <v>Azucar</v>
          </cell>
          <cell r="C7" t="str">
            <v>Kilo</v>
          </cell>
          <cell r="D7">
            <v>100</v>
          </cell>
        </row>
        <row r="8">
          <cell r="A8">
            <v>5</v>
          </cell>
          <cell r="B8" t="str">
            <v>Yogurt</v>
          </cell>
          <cell r="C8" t="str">
            <v>Litro</v>
          </cell>
          <cell r="D8">
            <v>40</v>
          </cell>
        </row>
        <row r="9">
          <cell r="A9">
            <v>6</v>
          </cell>
          <cell r="B9" t="str">
            <v>Sal</v>
          </cell>
          <cell r="C9" t="str">
            <v>Kilo</v>
          </cell>
          <cell r="D9">
            <v>0</v>
          </cell>
        </row>
      </sheetData>
      <sheetData sheetId="4">
        <row r="1">
          <cell r="A1" t="str">
            <v>Entrada</v>
          </cell>
        </row>
        <row r="2">
          <cell r="A2" t="str">
            <v>Salida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reso"/>
      <sheetName val="Pedido"/>
      <sheetName val="Productos"/>
      <sheetName val="Clientes"/>
      <sheetName val="Ayuda"/>
    </sheetNames>
    <sheetDataSet>
      <sheetData sheetId="2">
        <row r="2">
          <cell r="A2" t="str">
            <v>Codigo</v>
          </cell>
          <cell r="B2" t="str">
            <v>Producto</v>
          </cell>
          <cell r="C2" t="str">
            <v>Precio</v>
          </cell>
        </row>
        <row r="3">
          <cell r="A3" t="str">
            <v>ABCD</v>
          </cell>
          <cell r="B3" t="str">
            <v>Ventolin</v>
          </cell>
          <cell r="C3">
            <v>10</v>
          </cell>
        </row>
        <row r="4">
          <cell r="A4" t="str">
            <v>EFGH</v>
          </cell>
          <cell r="B4" t="str">
            <v>Panadol</v>
          </cell>
          <cell r="C4">
            <v>20</v>
          </cell>
        </row>
        <row r="5">
          <cell r="A5" t="str">
            <v>IJKL</v>
          </cell>
          <cell r="B5" t="str">
            <v>Amoxicilina</v>
          </cell>
          <cell r="C5">
            <v>30</v>
          </cell>
        </row>
        <row r="6">
          <cell r="A6" t="str">
            <v>MÑOP</v>
          </cell>
          <cell r="B6" t="str">
            <v>Muxol</v>
          </cell>
          <cell r="C6">
            <v>25</v>
          </cell>
        </row>
        <row r="7">
          <cell r="A7" t="str">
            <v>QRST</v>
          </cell>
          <cell r="B7" t="str">
            <v>Hepabionta</v>
          </cell>
          <cell r="C7">
            <v>15</v>
          </cell>
        </row>
        <row r="8">
          <cell r="A8" t="str">
            <v>VWXY</v>
          </cell>
          <cell r="B8" t="str">
            <v>Sal de Andrews</v>
          </cell>
          <cell r="C8">
            <v>20</v>
          </cell>
        </row>
        <row r="9">
          <cell r="A9" t="str">
            <v>Z001</v>
          </cell>
          <cell r="B9" t="str">
            <v>Milanta</v>
          </cell>
          <cell r="C9">
            <v>12</v>
          </cell>
        </row>
      </sheetData>
      <sheetData sheetId="3">
        <row r="2">
          <cell r="A2" t="str">
            <v>Codigo Cliente</v>
          </cell>
          <cell r="B2" t="str">
            <v>Nombre</v>
          </cell>
          <cell r="C2" t="str">
            <v>Direccion</v>
          </cell>
          <cell r="D2" t="str">
            <v>Telefono</v>
          </cell>
        </row>
        <row r="3">
          <cell r="A3">
            <v>1</v>
          </cell>
          <cell r="B3" t="str">
            <v>Abraham</v>
          </cell>
          <cell r="C3" t="str">
            <v>San Borja</v>
          </cell>
          <cell r="D3">
            <v>99999999</v>
          </cell>
        </row>
        <row r="4">
          <cell r="A4">
            <v>2</v>
          </cell>
          <cell r="B4" t="str">
            <v>Luis</v>
          </cell>
          <cell r="C4" t="str">
            <v>La Molina</v>
          </cell>
          <cell r="D4">
            <v>77777777</v>
          </cell>
        </row>
        <row r="5">
          <cell r="A5">
            <v>3</v>
          </cell>
          <cell r="B5" t="str">
            <v>Esteli</v>
          </cell>
          <cell r="C5" t="str">
            <v>San Miguel</v>
          </cell>
          <cell r="D5">
            <v>66666666</v>
          </cell>
        </row>
        <row r="6">
          <cell r="A6">
            <v>4</v>
          </cell>
          <cell r="B6" t="str">
            <v>Andrea</v>
          </cell>
          <cell r="C6" t="str">
            <v>San Borja</v>
          </cell>
          <cell r="D6">
            <v>10101010</v>
          </cell>
        </row>
        <row r="7">
          <cell r="A7">
            <v>5</v>
          </cell>
          <cell r="B7" t="str">
            <v>Sebastian</v>
          </cell>
          <cell r="C7" t="str">
            <v>La Molina</v>
          </cell>
          <cell r="D7">
            <v>25252525</v>
          </cell>
        </row>
        <row r="8">
          <cell r="A8">
            <v>6</v>
          </cell>
          <cell r="B8" t="str">
            <v>Mariu</v>
          </cell>
          <cell r="C8" t="str">
            <v>Pueblo Libre</v>
          </cell>
          <cell r="D8">
            <v>17131713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tabColor indexed="8"/>
  </sheetPr>
  <dimension ref="C2:E15"/>
  <sheetViews>
    <sheetView tabSelected="1" workbookViewId="0" topLeftCell="A1">
      <selection activeCell="D9" sqref="D9"/>
    </sheetView>
  </sheetViews>
  <sheetFormatPr defaultColWidth="11.421875" defaultRowHeight="12.75"/>
  <cols>
    <col min="1" max="1" width="6.28125" style="0" customWidth="1"/>
    <col min="2" max="2" width="6.140625" style="0" customWidth="1"/>
    <col min="3" max="3" width="17.421875" style="0" customWidth="1"/>
    <col min="4" max="4" width="71.00390625" style="0" customWidth="1"/>
  </cols>
  <sheetData>
    <row r="1" ht="7.5" customHeight="1"/>
    <row r="2" spans="3:5" ht="12.75">
      <c r="C2" s="57" t="s">
        <v>58</v>
      </c>
      <c r="D2" s="57"/>
      <c r="E2" s="57"/>
    </row>
    <row r="3" spans="3:5" ht="59.25" customHeight="1">
      <c r="C3" s="57"/>
      <c r="D3" s="57"/>
      <c r="E3" s="57"/>
    </row>
    <row r="4" spans="3:5" ht="6.75" customHeight="1">
      <c r="C4" s="58"/>
      <c r="D4" s="58"/>
      <c r="E4" s="58"/>
    </row>
    <row r="5" spans="3:5" ht="9" customHeight="1">
      <c r="C5" s="58"/>
      <c r="D5" s="58"/>
      <c r="E5" s="58"/>
    </row>
    <row r="6" spans="3:5" ht="12.75">
      <c r="C6" s="59" t="s">
        <v>55</v>
      </c>
      <c r="D6" s="58"/>
      <c r="E6" s="58"/>
    </row>
    <row r="7" spans="3:5" ht="12.75">
      <c r="C7" s="58"/>
      <c r="D7" s="58"/>
      <c r="E7" s="58"/>
    </row>
    <row r="8" spans="3:5" ht="63" customHeight="1">
      <c r="C8" s="60" t="s">
        <v>56</v>
      </c>
      <c r="D8" s="61" t="s">
        <v>57</v>
      </c>
      <c r="E8" s="58"/>
    </row>
    <row r="9" spans="3:5" ht="17.25" customHeight="1">
      <c r="C9" s="60" t="s">
        <v>59</v>
      </c>
      <c r="D9" s="59" t="s">
        <v>60</v>
      </c>
      <c r="E9" s="58"/>
    </row>
    <row r="10" spans="3:5" ht="24">
      <c r="C10" s="60" t="s">
        <v>61</v>
      </c>
      <c r="D10" s="61" t="s">
        <v>62</v>
      </c>
      <c r="E10" s="58"/>
    </row>
    <row r="11" spans="3:5" ht="15" customHeight="1">
      <c r="C11" s="60" t="s">
        <v>63</v>
      </c>
      <c r="D11" s="59" t="s">
        <v>64</v>
      </c>
      <c r="E11" s="58"/>
    </row>
    <row r="12" spans="3:5" ht="48">
      <c r="C12" s="60" t="s">
        <v>65</v>
      </c>
      <c r="D12" s="61" t="s">
        <v>66</v>
      </c>
      <c r="E12" s="58"/>
    </row>
    <row r="13" spans="3:5" ht="36">
      <c r="C13" s="60" t="s">
        <v>67</v>
      </c>
      <c r="D13" s="61" t="s">
        <v>68</v>
      </c>
      <c r="E13" s="58"/>
    </row>
    <row r="14" spans="3:5" ht="84">
      <c r="C14" s="60" t="s">
        <v>69</v>
      </c>
      <c r="D14" s="61" t="s">
        <v>70</v>
      </c>
      <c r="E14" s="58"/>
    </row>
    <row r="15" spans="3:5" ht="12.75">
      <c r="C15" s="58"/>
      <c r="D15" s="61" t="s">
        <v>22</v>
      </c>
      <c r="E15" s="58"/>
    </row>
  </sheetData>
  <mergeCells count="1">
    <mergeCell ref="C2:E3"/>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oja8">
    <tabColor indexed="14"/>
  </sheetPr>
  <dimension ref="B2:F27"/>
  <sheetViews>
    <sheetView showGridLines="0" zoomScale="97" zoomScaleNormal="97" workbookViewId="0" topLeftCell="A1">
      <selection activeCell="C16" sqref="C16"/>
    </sheetView>
  </sheetViews>
  <sheetFormatPr defaultColWidth="11.421875" defaultRowHeight="12.75" zeroHeight="1"/>
  <cols>
    <col min="1" max="1" width="8.00390625" style="0" customWidth="1"/>
    <col min="2" max="2" width="18.28125" style="0" customWidth="1"/>
    <col min="3" max="3" width="25.421875" style="0" customWidth="1"/>
    <col min="4" max="4" width="17.57421875" style="0" customWidth="1"/>
    <col min="5" max="5" width="20.28125" style="0" customWidth="1"/>
    <col min="6" max="6" width="20.7109375" style="0" customWidth="1"/>
    <col min="7" max="7" width="5.57421875" style="0" customWidth="1"/>
    <col min="8" max="16384" width="0" style="0" hidden="1" customWidth="1"/>
  </cols>
  <sheetData>
    <row r="1" ht="6.75" customHeight="1"/>
    <row r="2" ht="20.25">
      <c r="B2" s="12"/>
    </row>
    <row r="3" ht="20.25">
      <c r="B3" s="13">
        <f>Factura!B3</f>
        <v>1</v>
      </c>
    </row>
    <row r="4" ht="20.25">
      <c r="B4" s="14"/>
    </row>
    <row r="5" ht="9" customHeight="1">
      <c r="B5" s="14"/>
    </row>
    <row r="6" ht="11.25" customHeight="1"/>
    <row r="7" spans="2:5" ht="12.75">
      <c r="B7" s="43"/>
      <c r="C7" s="44">
        <f>IF(Factura!C7="","",Factura!C7)</f>
      </c>
      <c r="D7" s="43"/>
      <c r="E7" s="45">
        <f>Factura!E7</f>
        <v>39573</v>
      </c>
    </row>
    <row r="8" spans="2:5" ht="12.75">
      <c r="B8" s="43"/>
      <c r="C8" s="46">
        <f>IF(ISERROR(VLOOKUP(C7,Datosclientes,2,0)),"",VLOOKUP(C7,Datosclientes,2,0))</f>
      </c>
      <c r="D8" s="47"/>
      <c r="E8" s="47"/>
    </row>
    <row r="9" spans="2:5" ht="12.75">
      <c r="B9" s="43"/>
      <c r="C9" s="46">
        <f>IF(ISERROR(VLOOKUP(C7,Datosclientes,3,0)),"",VLOOKUP(C7,Datosclientes,3,0))</f>
      </c>
      <c r="D9" s="47"/>
      <c r="E9" s="47"/>
    </row>
    <row r="10" spans="2:5" ht="12.75">
      <c r="B10" s="43"/>
      <c r="C10" s="46">
        <f>IF(ISERROR(VLOOKUP(C7,Datosclientes,4,0)),"",VLOOKUP(C7,Datosclientes,4,0))</f>
      </c>
      <c r="D10" s="47"/>
      <c r="E10" s="47"/>
    </row>
    <row r="11" ht="12.75"/>
    <row r="12" ht="12.75"/>
    <row r="13" spans="2:6" ht="12.75">
      <c r="B13" s="43"/>
      <c r="C13" s="43"/>
      <c r="D13" s="43"/>
      <c r="E13" s="43"/>
      <c r="F13" s="43"/>
    </row>
    <row r="14" spans="2:6" ht="12.75">
      <c r="B14" s="35">
        <f>IF(Factura!B14="","",Factura!B14)</f>
      </c>
      <c r="C14" s="35">
        <f aca="true" t="shared" si="0" ref="C14:C23">IF(ISERROR(VLOOKUP(B14,Datosstock,2,0)),"",VLOOKUP(B14,Datosstock,2,0))</f>
      </c>
      <c r="D14" s="36">
        <f aca="true" t="shared" si="1" ref="D14:D23">IF(ISERROR(VLOOKUP(B14,Datosstock,4,0)),"",VLOOKUP(B14,Datosstock,4,0))</f>
      </c>
      <c r="E14" s="35">
        <f>IF(Factura!E14="","",Factura!E14)</f>
      </c>
      <c r="F14" s="48">
        <f aca="true" t="shared" si="2" ref="F14:F23">IF(ISERROR(E14*D14),"",E14*D14)</f>
      </c>
    </row>
    <row r="15" spans="2:6" ht="12.75">
      <c r="B15" s="35">
        <f>IF(Factura!B15="","",Factura!B15)</f>
      </c>
      <c r="C15" s="35">
        <f t="shared" si="0"/>
      </c>
      <c r="D15" s="36">
        <f t="shared" si="1"/>
      </c>
      <c r="E15" s="35">
        <f>IF(Factura!E15="","",Factura!E15)</f>
      </c>
      <c r="F15" s="48">
        <f t="shared" si="2"/>
      </c>
    </row>
    <row r="16" spans="2:6" ht="12.75">
      <c r="B16" s="35">
        <f>IF(Factura!B16="","",Factura!B16)</f>
      </c>
      <c r="C16" s="35">
        <f t="shared" si="0"/>
      </c>
      <c r="D16" s="36">
        <f t="shared" si="1"/>
      </c>
      <c r="E16" s="35">
        <f>IF(Factura!E16="","",Factura!E16)</f>
      </c>
      <c r="F16" s="48">
        <f t="shared" si="2"/>
      </c>
    </row>
    <row r="17" spans="2:6" ht="12.75">
      <c r="B17" s="35">
        <f>IF(Factura!B17="","",Factura!B17)</f>
      </c>
      <c r="C17" s="35">
        <f t="shared" si="0"/>
      </c>
      <c r="D17" s="36">
        <f t="shared" si="1"/>
      </c>
      <c r="E17" s="35">
        <f>IF(Factura!E17="","",Factura!E17)</f>
      </c>
      <c r="F17" s="48">
        <f t="shared" si="2"/>
      </c>
    </row>
    <row r="18" spans="2:6" ht="12.75">
      <c r="B18" s="35">
        <f>IF(Factura!B18="","",Factura!B18)</f>
      </c>
      <c r="C18" s="35">
        <f t="shared" si="0"/>
      </c>
      <c r="D18" s="36">
        <f t="shared" si="1"/>
      </c>
      <c r="E18" s="35">
        <f>IF(Factura!E18="","",Factura!E18)</f>
      </c>
      <c r="F18" s="48">
        <f t="shared" si="2"/>
      </c>
    </row>
    <row r="19" spans="2:6" ht="12.75">
      <c r="B19" s="35">
        <f>IF(Factura!B19="","",Factura!B19)</f>
      </c>
      <c r="C19" s="35">
        <f t="shared" si="0"/>
      </c>
      <c r="D19" s="36">
        <f t="shared" si="1"/>
      </c>
      <c r="E19" s="35">
        <f>IF(Factura!E19="","",Factura!E19)</f>
      </c>
      <c r="F19" s="48">
        <f t="shared" si="2"/>
      </c>
    </row>
    <row r="20" spans="2:6" ht="12.75">
      <c r="B20" s="35">
        <f>IF(Factura!B20="","",Factura!B20)</f>
      </c>
      <c r="C20" s="35">
        <f t="shared" si="0"/>
      </c>
      <c r="D20" s="36">
        <f t="shared" si="1"/>
      </c>
      <c r="E20" s="35">
        <f>IF(Factura!E20="","",Factura!E20)</f>
      </c>
      <c r="F20" s="48">
        <f t="shared" si="2"/>
      </c>
    </row>
    <row r="21" spans="2:6" ht="12.75">
      <c r="B21" s="35">
        <f>IF(Factura!B21="","",Factura!B21)</f>
      </c>
      <c r="C21" s="35">
        <f t="shared" si="0"/>
      </c>
      <c r="D21" s="36">
        <f t="shared" si="1"/>
      </c>
      <c r="E21" s="35">
        <f>IF(Factura!E21="","",Factura!E21)</f>
      </c>
      <c r="F21" s="48">
        <f t="shared" si="2"/>
      </c>
    </row>
    <row r="22" spans="2:6" ht="12.75">
      <c r="B22" s="35">
        <f>IF(Factura!B22="","",Factura!B22)</f>
      </c>
      <c r="C22" s="35">
        <f t="shared" si="0"/>
      </c>
      <c r="D22" s="36">
        <f t="shared" si="1"/>
      </c>
      <c r="E22" s="35">
        <f>IF(Factura!E22="","",Factura!E22)</f>
      </c>
      <c r="F22" s="48">
        <f t="shared" si="2"/>
      </c>
    </row>
    <row r="23" spans="2:6" ht="12.75">
      <c r="B23" s="35">
        <f>IF(Factura!B23="","",Factura!B23)</f>
      </c>
      <c r="C23" s="35">
        <f t="shared" si="0"/>
      </c>
      <c r="D23" s="36">
        <f t="shared" si="1"/>
      </c>
      <c r="E23" s="35">
        <f>IF(Factura!E23="","",Factura!E23)</f>
      </c>
      <c r="F23" s="48">
        <f t="shared" si="2"/>
      </c>
    </row>
    <row r="24" spans="2:6" ht="12.75">
      <c r="B24" s="35"/>
      <c r="C24" s="35"/>
      <c r="D24" s="36"/>
      <c r="E24" s="49"/>
      <c r="F24" s="48">
        <f>IF((SUM(F14:F23)*0.19)&lt;=0,"",SUM(F14:F23)*0.19)</f>
      </c>
    </row>
    <row r="25" spans="2:6" ht="12.75">
      <c r="B25" s="47"/>
      <c r="C25" s="47"/>
      <c r="D25" s="47"/>
      <c r="E25" s="47"/>
      <c r="F25" s="48">
        <f>IF(SUM(F14:F24)&lt;=0,"",SUM(F14:F24))</f>
      </c>
    </row>
    <row r="26" ht="12.75"/>
    <row r="27" spans="2:3" ht="12.75">
      <c r="B27" s="27"/>
      <c r="C27" s="28">
        <f>IF(ISERROR(num_letras(F25)),"",num_letras(F25))</f>
      </c>
    </row>
    <row r="28" ht="12.75"/>
    <row r="29" ht="12.75"/>
    <row r="30" ht="12.75"/>
  </sheetData>
  <sheetProtection sheet="1" objects="1" scenarios="1"/>
  <dataValidations count="3">
    <dataValidation type="list" allowBlank="1" showInputMessage="1" showErrorMessage="1" sqref="B24">
      <formula1>Productos</formula1>
    </dataValidation>
    <dataValidation operator="greaterThanOrEqual" allowBlank="1" showInputMessage="1" showErrorMessage="1" errorTitle="NUMERO NO PERMITIDO" error="Solo puede agregar numero enteros mayores o iguales a 1." sqref="E24"/>
    <dataValidation operator="greaterThanOrEqual" allowBlank="1" showErrorMessage="1" errorTitle="NUMERO NO PERMITIDO" error="Solo puede agregar numero enteros mayores o iguales a 1." sqref="E14:E23"/>
  </dataValidations>
  <printOptions/>
  <pageMargins left="0.75" right="0.75" top="1" bottom="1" header="0" footer="0"/>
  <pageSetup horizontalDpi="300" verticalDpi="300" orientation="portrait" paperSize="9" scale="75" r:id="rId1"/>
  <ignoredErrors>
    <ignoredError sqref="C7" unlockedFormula="1"/>
  </ignoredErrors>
</worksheet>
</file>

<file path=xl/worksheets/sheet3.xml><?xml version="1.0" encoding="utf-8"?>
<worksheet xmlns="http://schemas.openxmlformats.org/spreadsheetml/2006/main" xmlns:r="http://schemas.openxmlformats.org/officeDocument/2006/relationships">
  <sheetPr codeName="Hoja7">
    <tabColor indexed="10"/>
  </sheetPr>
  <dimension ref="B2:F27"/>
  <sheetViews>
    <sheetView showGridLines="0" zoomScale="97" zoomScaleNormal="97" workbookViewId="0" topLeftCell="A1">
      <selection activeCell="B23" sqref="B23"/>
    </sheetView>
  </sheetViews>
  <sheetFormatPr defaultColWidth="11.421875" defaultRowHeight="12.75" zeroHeight="1"/>
  <cols>
    <col min="1" max="1" width="8.00390625" style="0" customWidth="1"/>
    <col min="2" max="2" width="18.28125" style="0" customWidth="1"/>
    <col min="3" max="3" width="25.421875" style="0" customWidth="1"/>
    <col min="4" max="4" width="17.57421875" style="0" customWidth="1"/>
    <col min="5" max="5" width="20.28125" style="0" customWidth="1"/>
    <col min="6" max="6" width="20.7109375" style="0" customWidth="1"/>
    <col min="7" max="7" width="5.57421875" style="0" customWidth="1"/>
    <col min="8" max="16384" width="0" style="0" hidden="1" customWidth="1"/>
  </cols>
  <sheetData>
    <row r="1" ht="6.75" customHeight="1"/>
    <row r="2" ht="20.25">
      <c r="B2" s="12" t="s">
        <v>40</v>
      </c>
    </row>
    <row r="3" ht="20.25">
      <c r="B3" s="54">
        <v>1</v>
      </c>
    </row>
    <row r="4" ht="20.25">
      <c r="B4" s="14"/>
    </row>
    <row r="5" ht="9" customHeight="1">
      <c r="B5" s="14"/>
    </row>
    <row r="6" ht="11.25" customHeight="1" thickBot="1"/>
    <row r="7" spans="2:5" ht="13.5" thickBot="1">
      <c r="B7" s="15" t="s">
        <v>14</v>
      </c>
      <c r="C7" s="16"/>
      <c r="D7" s="17" t="s">
        <v>41</v>
      </c>
      <c r="E7" s="18">
        <f ca="1">TODAY()</f>
        <v>39573</v>
      </c>
    </row>
    <row r="8" spans="2:3" ht="13.5" thickBot="1">
      <c r="B8" s="17" t="s">
        <v>15</v>
      </c>
      <c r="C8" s="19">
        <f>IF(ISERROR(VLOOKUP(C7,Datosclientes,2,0)),"",VLOOKUP(C7,Datosclientes,2,0))</f>
      </c>
    </row>
    <row r="9" spans="2:3" ht="13.5" thickBot="1">
      <c r="B9" s="17" t="s">
        <v>16</v>
      </c>
      <c r="C9" s="19">
        <f>IF(ISERROR(VLOOKUP(C7,Datosclientes,3,0)),"",VLOOKUP(C7,Datosclientes,3,0))</f>
      </c>
    </row>
    <row r="10" spans="2:3" ht="13.5" thickBot="1">
      <c r="B10" s="20" t="s">
        <v>17</v>
      </c>
      <c r="C10" s="19">
        <f>IF(ISERROR(VLOOKUP(C7,Datosclientes,4,0)),"",VLOOKUP(C7,Datosclientes,4,0))</f>
      </c>
    </row>
    <row r="11" ht="12.75"/>
    <row r="12" ht="13.5" thickBot="1"/>
    <row r="13" spans="2:6" ht="13.5" thickBot="1">
      <c r="B13" s="17" t="s">
        <v>42</v>
      </c>
      <c r="C13" s="17" t="s">
        <v>43</v>
      </c>
      <c r="D13" s="17" t="s">
        <v>44</v>
      </c>
      <c r="E13" s="17" t="s">
        <v>37</v>
      </c>
      <c r="F13" s="17" t="s">
        <v>45</v>
      </c>
    </row>
    <row r="14" spans="2:6" ht="12.75">
      <c r="B14" s="51"/>
      <c r="C14" s="30">
        <f aca="true" t="shared" si="0" ref="C14:C23">IF(ISERROR(VLOOKUP(B14,Datosstock,2,0)),"",VLOOKUP(B14,Datosstock,2,0))</f>
      </c>
      <c r="D14" s="31">
        <f aca="true" t="shared" si="1" ref="D14:D23">IF(ISERROR(VLOOKUP(B14,Datosstock,4,0)),"",VLOOKUP(B14,Datosstock,4,0))</f>
      </c>
      <c r="E14" s="50"/>
      <c r="F14" s="23">
        <f aca="true" t="shared" si="2" ref="F14:F23">IF(ISERROR(E14*D14),"",E14*D14)</f>
      </c>
    </row>
    <row r="15" spans="2:6" ht="12.75">
      <c r="B15" s="52"/>
      <c r="C15" s="29">
        <f t="shared" si="0"/>
      </c>
      <c r="D15" s="32">
        <f t="shared" si="1"/>
      </c>
      <c r="E15" s="22"/>
      <c r="F15" s="23">
        <f t="shared" si="2"/>
      </c>
    </row>
    <row r="16" spans="2:6" ht="12.75">
      <c r="B16" s="52"/>
      <c r="C16" s="29">
        <f t="shared" si="0"/>
      </c>
      <c r="D16" s="32">
        <f t="shared" si="1"/>
      </c>
      <c r="E16" s="22"/>
      <c r="F16" s="23">
        <f t="shared" si="2"/>
      </c>
    </row>
    <row r="17" spans="2:6" ht="12.75">
      <c r="B17" s="52"/>
      <c r="C17" s="29">
        <f t="shared" si="0"/>
      </c>
      <c r="D17" s="32">
        <f t="shared" si="1"/>
      </c>
      <c r="E17" s="22"/>
      <c r="F17" s="23">
        <f t="shared" si="2"/>
      </c>
    </row>
    <row r="18" spans="2:6" ht="12.75">
      <c r="B18" s="52"/>
      <c r="C18" s="29">
        <f t="shared" si="0"/>
      </c>
      <c r="D18" s="32">
        <f t="shared" si="1"/>
      </c>
      <c r="E18" s="22"/>
      <c r="F18" s="23">
        <f t="shared" si="2"/>
      </c>
    </row>
    <row r="19" spans="2:6" ht="12.75">
      <c r="B19" s="52"/>
      <c r="C19" s="29">
        <f t="shared" si="0"/>
      </c>
      <c r="D19" s="32">
        <f t="shared" si="1"/>
      </c>
      <c r="E19" s="22"/>
      <c r="F19" s="23">
        <f t="shared" si="2"/>
      </c>
    </row>
    <row r="20" spans="2:6" ht="12.75">
      <c r="B20" s="52"/>
      <c r="C20" s="29">
        <f t="shared" si="0"/>
      </c>
      <c r="D20" s="32">
        <f t="shared" si="1"/>
      </c>
      <c r="E20" s="22"/>
      <c r="F20" s="23">
        <f t="shared" si="2"/>
      </c>
    </row>
    <row r="21" spans="2:6" ht="12.75">
      <c r="B21" s="52"/>
      <c r="C21" s="29">
        <f t="shared" si="0"/>
      </c>
      <c r="D21" s="32">
        <f t="shared" si="1"/>
      </c>
      <c r="E21" s="22"/>
      <c r="F21" s="23">
        <f t="shared" si="2"/>
      </c>
    </row>
    <row r="22" spans="2:6" ht="12.75">
      <c r="B22" s="52"/>
      <c r="C22" s="29">
        <f t="shared" si="0"/>
      </c>
      <c r="D22" s="32">
        <f t="shared" si="1"/>
      </c>
      <c r="E22" s="22"/>
      <c r="F22" s="23">
        <f t="shared" si="2"/>
      </c>
    </row>
    <row r="23" spans="2:6" ht="13.5" thickBot="1">
      <c r="B23" s="53"/>
      <c r="C23" s="33">
        <f t="shared" si="0"/>
      </c>
      <c r="D23" s="34">
        <f t="shared" si="1"/>
      </c>
      <c r="E23" s="24"/>
      <c r="F23" s="25">
        <f t="shared" si="2"/>
      </c>
    </row>
    <row r="24" spans="2:6" ht="13.5" thickBot="1">
      <c r="B24" s="35"/>
      <c r="C24" s="35"/>
      <c r="D24" s="36"/>
      <c r="E24" s="37" t="s">
        <v>48</v>
      </c>
      <c r="F24" s="26">
        <f>IF((SUM(F14:F23)*0.19)&lt;=0,"",SUM(F14:F23)*0.19)</f>
      </c>
    </row>
    <row r="25" ht="13.5" thickBot="1">
      <c r="F25" s="26">
        <f>IF(SUM(F14:F24)&lt;=0,"",SUM(F14:F24))</f>
      </c>
    </row>
    <row r="26" ht="12.75"/>
    <row r="27" spans="2:3" ht="12.75">
      <c r="B27" s="27" t="s">
        <v>46</v>
      </c>
      <c r="C27" s="28">
        <f>IF(ISERROR(num_letras(F25)),"",num_letras(F25))</f>
      </c>
    </row>
    <row r="28" ht="12.75"/>
    <row r="29" ht="12.75"/>
    <row r="30" ht="12.75"/>
  </sheetData>
  <sheetProtection sheet="1" objects="1" scenarios="1"/>
  <dataValidations count="4">
    <dataValidation type="whole" operator="greaterThanOrEqual" allowBlank="1" showErrorMessage="1" errorTitle="NUMERO NO PERMITIDO" error="Solo puede agregar numero enteros mayores o iguales a 1." sqref="E14:E23">
      <formula1>1</formula1>
    </dataValidation>
    <dataValidation type="list" allowBlank="1" showInputMessage="1" showErrorMessage="1" sqref="C7">
      <formula1>Clientes</formula1>
    </dataValidation>
    <dataValidation type="list" allowBlank="1" showInputMessage="1" showErrorMessage="1" sqref="B14:B24">
      <formula1>Productos</formula1>
    </dataValidation>
    <dataValidation operator="greaterThanOrEqual" allowBlank="1" showInputMessage="1" showErrorMessage="1" errorTitle="NUMERO NO PERMITIDO" error="Solo puede agregar numero enteros mayores o iguales a 1." sqref="E24"/>
  </dataValidations>
  <printOptions/>
  <pageMargins left="0.75" right="0.75" top="1" bottom="1" header="0" footer="0"/>
  <pageSetup horizontalDpi="300" verticalDpi="3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Hoja6">
    <tabColor indexed="15"/>
  </sheetPr>
  <dimension ref="B1:K1"/>
  <sheetViews>
    <sheetView workbookViewId="0" topLeftCell="A1">
      <selection activeCell="B2" sqref="B2"/>
    </sheetView>
  </sheetViews>
  <sheetFormatPr defaultColWidth="11.421875" defaultRowHeight="12.75"/>
  <cols>
    <col min="1" max="1" width="5.7109375" style="0" customWidth="1"/>
    <col min="2" max="2" width="10.421875" style="0" customWidth="1"/>
    <col min="3" max="3" width="15.7109375" style="0" customWidth="1"/>
    <col min="4" max="4" width="16.57421875" style="0" customWidth="1"/>
  </cols>
  <sheetData>
    <row r="1" spans="2:11" ht="13.5" thickBot="1">
      <c r="B1" s="17" t="s">
        <v>54</v>
      </c>
      <c r="C1" s="17" t="s">
        <v>14</v>
      </c>
      <c r="D1" s="17" t="s">
        <v>15</v>
      </c>
      <c r="E1" s="17" t="s">
        <v>16</v>
      </c>
      <c r="F1" s="17" t="s">
        <v>17</v>
      </c>
      <c r="G1" s="17" t="s">
        <v>42</v>
      </c>
      <c r="H1" s="17" t="s">
        <v>43</v>
      </c>
      <c r="I1" s="17" t="s">
        <v>44</v>
      </c>
      <c r="J1" s="17" t="s">
        <v>37</v>
      </c>
      <c r="K1" s="17" t="s">
        <v>45</v>
      </c>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codeName="Hoja2">
    <tabColor indexed="13"/>
  </sheetPr>
  <dimension ref="A1:H16"/>
  <sheetViews>
    <sheetView workbookViewId="0" topLeftCell="A1">
      <selection activeCell="C11" sqref="C11"/>
    </sheetView>
  </sheetViews>
  <sheetFormatPr defaultColWidth="11.421875" defaultRowHeight="12.75" zeroHeight="1"/>
  <cols>
    <col min="1" max="1" width="10.421875" style="0" customWidth="1"/>
    <col min="2" max="2" width="12.57421875" style="0" customWidth="1"/>
    <col min="4" max="5" width="16.57421875" style="0" customWidth="1"/>
    <col min="9" max="16384" width="0" style="0" hidden="1" customWidth="1"/>
  </cols>
  <sheetData>
    <row r="1" spans="1:8" ht="13.5" thickBot="1">
      <c r="A1" s="9"/>
      <c r="B1" s="9"/>
      <c r="C1" s="9"/>
      <c r="D1" s="9"/>
      <c r="E1" s="9"/>
      <c r="F1" s="9"/>
      <c r="G1" s="9"/>
      <c r="H1" s="9"/>
    </row>
    <row r="2" spans="1:8" ht="13.5" thickBot="1">
      <c r="A2" s="9"/>
      <c r="B2" s="56">
        <v>1</v>
      </c>
      <c r="C2" s="9"/>
      <c r="D2" s="9"/>
      <c r="E2" s="9"/>
      <c r="F2" s="9"/>
      <c r="G2" s="9"/>
      <c r="H2" s="9"/>
    </row>
    <row r="3" spans="1:8" ht="15.75">
      <c r="A3" s="9"/>
      <c r="B3" s="9"/>
      <c r="C3" s="55" t="s">
        <v>39</v>
      </c>
      <c r="D3" s="55"/>
      <c r="E3" s="55"/>
      <c r="F3" s="55"/>
      <c r="G3" s="9"/>
      <c r="H3" s="9"/>
    </row>
    <row r="4" spans="1:8" ht="19.5" customHeight="1" thickBot="1">
      <c r="A4" s="9"/>
      <c r="B4" s="9"/>
      <c r="C4" s="9"/>
      <c r="D4" s="9"/>
      <c r="E4" s="9"/>
      <c r="F4" s="9"/>
      <c r="G4" s="9"/>
      <c r="H4" s="9"/>
    </row>
    <row r="5" spans="1:8" ht="13.5" thickBot="1">
      <c r="A5" s="9"/>
      <c r="B5" s="9"/>
      <c r="C5" s="9"/>
      <c r="D5" s="5" t="s">
        <v>34</v>
      </c>
      <c r="E5" s="10"/>
      <c r="F5" s="9"/>
      <c r="G5" s="9"/>
      <c r="H5" s="9"/>
    </row>
    <row r="6" spans="1:8" ht="13.5" thickBot="1">
      <c r="A6" s="9"/>
      <c r="B6" s="9"/>
      <c r="C6" s="9"/>
      <c r="D6" s="6" t="s">
        <v>35</v>
      </c>
      <c r="E6" s="11">
        <f>IF(ISERROR(VLOOKUP(E5,Datosstock,2,0)),"",VLOOKUP(E5,Datosstock,2,0))</f>
      </c>
      <c r="F6" s="9"/>
      <c r="G6" s="9"/>
      <c r="H6" s="9"/>
    </row>
    <row r="7" spans="1:8" ht="13.5" thickBot="1">
      <c r="A7" s="9"/>
      <c r="B7" s="9"/>
      <c r="C7" s="9"/>
      <c r="D7" s="7" t="s">
        <v>36</v>
      </c>
      <c r="E7" s="11">
        <f>IF(ISERROR(VLOOKUP(E5,Datosstock,3,0)),"",VLOOKUP(E5,Datosstock,3,0))</f>
      </c>
      <c r="F7" s="9"/>
      <c r="G7" s="9"/>
      <c r="H7" s="9"/>
    </row>
    <row r="8" spans="1:8" ht="13.5" thickBot="1">
      <c r="A8" s="9"/>
      <c r="B8" s="9"/>
      <c r="C8" s="9"/>
      <c r="D8" s="6" t="s">
        <v>37</v>
      </c>
      <c r="E8" s="10"/>
      <c r="F8" s="9"/>
      <c r="G8" s="9"/>
      <c r="H8" s="9"/>
    </row>
    <row r="9" spans="1:8" ht="13.5" thickBot="1">
      <c r="A9" s="9"/>
      <c r="B9" s="9"/>
      <c r="C9" s="9"/>
      <c r="D9" s="8" t="s">
        <v>38</v>
      </c>
      <c r="E9" s="10"/>
      <c r="F9" s="9"/>
      <c r="G9" s="9"/>
      <c r="H9" s="9"/>
    </row>
    <row r="10" spans="1:8" ht="12.75">
      <c r="A10" s="9"/>
      <c r="B10" s="9"/>
      <c r="C10" s="9"/>
      <c r="D10" s="9"/>
      <c r="E10" s="9"/>
      <c r="F10" s="9"/>
      <c r="G10" s="9"/>
      <c r="H10" s="9"/>
    </row>
    <row r="11" spans="1:8" ht="12.75">
      <c r="A11" s="9"/>
      <c r="B11" s="9"/>
      <c r="C11" s="9"/>
      <c r="D11" s="9"/>
      <c r="E11" s="9"/>
      <c r="F11" s="9"/>
      <c r="G11" s="9"/>
      <c r="H11" s="9"/>
    </row>
    <row r="12" spans="1:8" ht="12.75">
      <c r="A12" s="9"/>
      <c r="B12" s="9"/>
      <c r="C12" s="9"/>
      <c r="D12" s="9"/>
      <c r="E12" s="9"/>
      <c r="F12" s="9"/>
      <c r="G12" s="9"/>
      <c r="H12" s="9"/>
    </row>
    <row r="13" spans="1:8" ht="12.75">
      <c r="A13" s="9"/>
      <c r="B13" s="9"/>
      <c r="C13" s="9"/>
      <c r="D13" s="9"/>
      <c r="E13" s="9"/>
      <c r="F13" s="9"/>
      <c r="G13" s="9"/>
      <c r="H13" s="9"/>
    </row>
    <row r="14" spans="1:8" ht="12.75">
      <c r="A14" s="9"/>
      <c r="B14" s="9"/>
      <c r="C14" s="9"/>
      <c r="D14" s="9"/>
      <c r="E14" s="9"/>
      <c r="F14" s="9"/>
      <c r="G14" s="9"/>
      <c r="H14" s="9"/>
    </row>
    <row r="15" spans="1:8" ht="12.75">
      <c r="A15" s="9"/>
      <c r="B15" s="9"/>
      <c r="C15" s="9"/>
      <c r="D15" s="9"/>
      <c r="E15" s="9"/>
      <c r="F15" s="9"/>
      <c r="G15" s="9"/>
      <c r="H15" s="9"/>
    </row>
    <row r="16" spans="1:8" ht="12.75">
      <c r="A16" s="9"/>
      <c r="B16" s="9"/>
      <c r="C16" s="9"/>
      <c r="D16" s="9"/>
      <c r="E16" s="9"/>
      <c r="F16" s="9"/>
      <c r="G16" s="9"/>
      <c r="H16" s="9"/>
    </row>
  </sheetData>
  <sheetProtection sheet="1" objects="1" scenarios="1"/>
  <mergeCells count="1">
    <mergeCell ref="C3:F3"/>
  </mergeCells>
  <dataValidations count="3">
    <dataValidation type="whole" operator="greaterThanOrEqual" allowBlank="1" showErrorMessage="1" errorTitle="Cantidad inadecuada" error="Debe ingresar un numero entero mayor o igual a uno" sqref="E8">
      <formula1>1</formula1>
    </dataValidation>
    <dataValidation type="list" allowBlank="1" showInputMessage="1" showErrorMessage="1" sqref="E5">
      <formula1>Productos</formula1>
    </dataValidation>
    <dataValidation type="list" allowBlank="1" showInputMessage="1" showErrorMessage="1" sqref="E9">
      <formula1>"Entrada,Salida"</formula1>
    </dataValidation>
  </dataValidations>
  <printOptions/>
  <pageMargins left="0.75" right="0.75" top="1" bottom="1" header="0" footer="0"/>
  <pageSetup horizontalDpi="300" verticalDpi="3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Hoja4">
    <tabColor indexed="12"/>
  </sheetPr>
  <dimension ref="B1:H1"/>
  <sheetViews>
    <sheetView workbookViewId="0" topLeftCell="A1">
      <selection activeCell="E6" sqref="E6"/>
    </sheetView>
  </sheetViews>
  <sheetFormatPr defaultColWidth="11.421875" defaultRowHeight="12.75"/>
  <cols>
    <col min="1" max="1" width="9.28125" style="0" customWidth="1"/>
    <col min="4" max="4" width="14.57421875" style="0" customWidth="1"/>
  </cols>
  <sheetData>
    <row r="1" spans="2:8" ht="13.5" thickBot="1">
      <c r="B1" s="38" t="s">
        <v>49</v>
      </c>
      <c r="C1" s="38" t="s">
        <v>0</v>
      </c>
      <c r="D1" s="17" t="s">
        <v>1</v>
      </c>
      <c r="E1" s="17" t="s">
        <v>2</v>
      </c>
      <c r="F1" s="39" t="s">
        <v>50</v>
      </c>
      <c r="G1" s="39" t="s">
        <v>51</v>
      </c>
      <c r="H1" s="40" t="s">
        <v>52</v>
      </c>
    </row>
  </sheetData>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codeName="Hoja3">
    <tabColor indexed="24"/>
  </sheetPr>
  <dimension ref="B1:H13"/>
  <sheetViews>
    <sheetView workbookViewId="0" topLeftCell="A1">
      <selection activeCell="B1" sqref="B1"/>
    </sheetView>
  </sheetViews>
  <sheetFormatPr defaultColWidth="11.421875" defaultRowHeight="12.75"/>
  <cols>
    <col min="2" max="2" width="12.00390625" style="0" customWidth="1"/>
    <col min="3" max="3" width="14.57421875" style="0" customWidth="1"/>
    <col min="4" max="5" width="12.7109375" style="0" customWidth="1"/>
    <col min="6" max="6" width="12.140625" style="0" customWidth="1"/>
  </cols>
  <sheetData>
    <row r="1" spans="2:6" ht="12.75">
      <c r="B1" s="2" t="s">
        <v>0</v>
      </c>
      <c r="C1" s="2" t="s">
        <v>1</v>
      </c>
      <c r="D1" s="2" t="s">
        <v>2</v>
      </c>
      <c r="E1" s="2" t="s">
        <v>47</v>
      </c>
      <c r="F1" s="2" t="s">
        <v>3</v>
      </c>
    </row>
    <row r="2" spans="2:6" ht="12.75">
      <c r="B2" s="1" t="s">
        <v>28</v>
      </c>
      <c r="C2" s="1" t="s">
        <v>4</v>
      </c>
      <c r="D2" s="1" t="s">
        <v>5</v>
      </c>
      <c r="E2" s="21">
        <v>84.04</v>
      </c>
      <c r="F2" s="1">
        <v>90</v>
      </c>
    </row>
    <row r="3" spans="2:6" ht="12.75">
      <c r="B3" s="1" t="s">
        <v>29</v>
      </c>
      <c r="C3" s="1" t="s">
        <v>6</v>
      </c>
      <c r="D3" s="1" t="s">
        <v>7</v>
      </c>
      <c r="E3" s="21">
        <v>2.5</v>
      </c>
      <c r="F3" s="1">
        <v>100</v>
      </c>
    </row>
    <row r="4" spans="2:6" ht="12.75">
      <c r="B4" s="1" t="s">
        <v>30</v>
      </c>
      <c r="C4" s="1" t="s">
        <v>8</v>
      </c>
      <c r="D4" s="1" t="s">
        <v>9</v>
      </c>
      <c r="E4" s="21">
        <v>0.25</v>
      </c>
      <c r="F4" s="1">
        <v>100</v>
      </c>
    </row>
    <row r="5" spans="2:6" ht="12.75">
      <c r="B5" s="1" t="s">
        <v>31</v>
      </c>
      <c r="C5" s="1" t="s">
        <v>10</v>
      </c>
      <c r="D5" s="1" t="s">
        <v>7</v>
      </c>
      <c r="E5" s="21">
        <v>3.4</v>
      </c>
      <c r="F5" s="1">
        <v>100</v>
      </c>
    </row>
    <row r="6" spans="2:8" ht="12.75">
      <c r="B6" s="1" t="s">
        <v>32</v>
      </c>
      <c r="C6" s="1" t="s">
        <v>11</v>
      </c>
      <c r="D6" s="1" t="s">
        <v>12</v>
      </c>
      <c r="E6" s="21">
        <v>3.85</v>
      </c>
      <c r="F6" s="1">
        <v>100</v>
      </c>
      <c r="H6" s="4"/>
    </row>
    <row r="7" spans="2:6" ht="12.75">
      <c r="B7" s="1" t="s">
        <v>33</v>
      </c>
      <c r="C7" s="1" t="s">
        <v>13</v>
      </c>
      <c r="D7" s="1" t="s">
        <v>7</v>
      </c>
      <c r="E7" s="21">
        <v>2.1</v>
      </c>
      <c r="F7" s="1">
        <v>100</v>
      </c>
    </row>
    <row r="8" spans="2:6" ht="12.75">
      <c r="B8" s="4"/>
      <c r="C8" s="4"/>
      <c r="D8" s="4"/>
      <c r="E8" s="4"/>
      <c r="F8" s="4"/>
    </row>
    <row r="9" ht="12.75">
      <c r="B9" s="4"/>
    </row>
    <row r="10" ht="12.75">
      <c r="B10" s="4"/>
    </row>
    <row r="11" ht="12.75">
      <c r="B11" s="4"/>
    </row>
    <row r="12" ht="12.75">
      <c r="B12" s="4"/>
    </row>
    <row r="13" ht="12.75">
      <c r="B13" s="4"/>
    </row>
  </sheetData>
  <dataValidations count="1">
    <dataValidation type="list" allowBlank="1" showInputMessage="1" showErrorMessage="1" sqref="H4">
      <formula1>Productos</formula1>
    </dataValidation>
  </dataValidation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codeName="Hoja5">
    <tabColor indexed="11"/>
  </sheetPr>
  <dimension ref="B1:E8"/>
  <sheetViews>
    <sheetView workbookViewId="0" topLeftCell="A1">
      <selection activeCell="C11" sqref="C11"/>
    </sheetView>
  </sheetViews>
  <sheetFormatPr defaultColWidth="11.421875" defaultRowHeight="12.75"/>
  <cols>
    <col min="2" max="2" width="14.421875" style="0" bestFit="1" customWidth="1"/>
    <col min="3" max="3" width="18.8515625" style="0" customWidth="1"/>
    <col min="4" max="4" width="13.421875" style="0" customWidth="1"/>
    <col min="5" max="5" width="14.421875" style="0" customWidth="1"/>
  </cols>
  <sheetData>
    <row r="1" spans="2:5" ht="12.75">
      <c r="B1" s="2" t="s">
        <v>14</v>
      </c>
      <c r="C1" s="2" t="s">
        <v>15</v>
      </c>
      <c r="D1" s="2" t="s">
        <v>16</v>
      </c>
      <c r="E1" s="2" t="s">
        <v>17</v>
      </c>
    </row>
    <row r="2" spans="2:5" ht="12.75">
      <c r="B2" s="3">
        <v>1</v>
      </c>
      <c r="C2" s="1" t="s">
        <v>22</v>
      </c>
      <c r="D2" s="1" t="s">
        <v>18</v>
      </c>
      <c r="E2" s="1">
        <v>99999999</v>
      </c>
    </row>
    <row r="3" spans="2:5" ht="12.75">
      <c r="B3" s="3">
        <v>2</v>
      </c>
      <c r="C3" s="1" t="s">
        <v>23</v>
      </c>
      <c r="D3" s="1" t="s">
        <v>19</v>
      </c>
      <c r="E3" s="1">
        <v>77777777</v>
      </c>
    </row>
    <row r="4" spans="2:5" ht="12.75">
      <c r="B4" s="3">
        <v>3</v>
      </c>
      <c r="C4" s="1" t="s">
        <v>24</v>
      </c>
      <c r="D4" s="1" t="s">
        <v>20</v>
      </c>
      <c r="E4" s="1">
        <v>66666666</v>
      </c>
    </row>
    <row r="5" spans="2:5" ht="12.75">
      <c r="B5" s="3">
        <v>4</v>
      </c>
      <c r="C5" s="1" t="s">
        <v>25</v>
      </c>
      <c r="D5" s="1" t="s">
        <v>18</v>
      </c>
      <c r="E5" s="1">
        <v>10101010</v>
      </c>
    </row>
    <row r="6" spans="2:5" ht="12.75">
      <c r="B6" s="3">
        <v>5</v>
      </c>
      <c r="C6" s="1" t="s">
        <v>26</v>
      </c>
      <c r="D6" s="1" t="s">
        <v>19</v>
      </c>
      <c r="E6" s="1">
        <v>25252525</v>
      </c>
    </row>
    <row r="7" spans="2:5" ht="12.75">
      <c r="B7" s="3">
        <v>6</v>
      </c>
      <c r="C7" s="1" t="s">
        <v>27</v>
      </c>
      <c r="D7" s="1" t="s">
        <v>21</v>
      </c>
      <c r="E7" s="1">
        <v>17131713</v>
      </c>
    </row>
    <row r="8" spans="2:5" ht="12.75">
      <c r="B8" s="41">
        <v>7</v>
      </c>
      <c r="C8" s="42" t="s">
        <v>53</v>
      </c>
      <c r="D8" s="42" t="s">
        <v>18</v>
      </c>
      <c r="E8" s="42">
        <v>5236412</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Abraham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Abraham Valencia</dc:creator>
  <cp:keywords/>
  <dc:description/>
  <cp:lastModifiedBy>AVALENCIA</cp:lastModifiedBy>
  <cp:lastPrinted>2008-05-05T02:27:34Z</cp:lastPrinted>
  <dcterms:created xsi:type="dcterms:W3CDTF">2008-04-25T03:11:09Z</dcterms:created>
  <dcterms:modified xsi:type="dcterms:W3CDTF">2008-05-05T16:13:53Z</dcterms:modified>
  <cp:category/>
  <cp:version/>
  <cp:contentType/>
  <cp:contentStatus/>
</cp:coreProperties>
</file>